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Tesorería Municipal\Daniel\Información Financiera\Estados Financieros\2019\05\"/>
    </mc:Choice>
  </mc:AlternateContent>
  <bookViews>
    <workbookView xWindow="0" yWindow="0" windowWidth="28800" windowHeight="12435" tabRatio="736"/>
  </bookViews>
  <sheets>
    <sheet name="Inicio" sheetId="35" r:id="rId1"/>
    <sheet name="Situación Financiera" sheetId="3" r:id="rId2"/>
    <sheet name="Actividades" sheetId="4" r:id="rId3"/>
    <sheet name="Cambios" sheetId="7" r:id="rId4"/>
    <sheet name="Analitico Activo" sheetId="15" r:id="rId5"/>
    <sheet name="Flujo" sheetId="18" r:id="rId6"/>
    <sheet name="Variaciones" sheetId="34" r:id="rId7"/>
    <sheet name="Deuda Publica Mar 17 Acum" sheetId="13" state="hidden" r:id="rId8"/>
    <sheet name="SIT. FIN. MAR 2017 (TRIMESTRE)" sheetId="16" state="hidden" r:id="rId9"/>
    <sheet name="EDO. ACTIV. MAR 2017 (TRIMESTR)" sheetId="17" state="hidden" r:id="rId10"/>
  </sheets>
  <definedNames>
    <definedName name="_xlnm.Print_Area" localSheetId="2">Actividades!$B$2:$G$67</definedName>
    <definedName name="_xlnm.Print_Area" localSheetId="4">'Analitico Activo'!$B$2:$I$33</definedName>
    <definedName name="_xlnm.Print_Area" localSheetId="3">Cambios!$B$2:$D$62</definedName>
    <definedName name="_xlnm.Print_Area" localSheetId="7">'Deuda Publica Mar 17 Acum'!$C$1:$K$90</definedName>
    <definedName name="_xlnm.Print_Area" localSheetId="9">'EDO. ACTIV. MAR 2017 (TRIMESTR)'!$C$1:$H$66</definedName>
    <definedName name="_xlnm.Print_Area" localSheetId="5">Flujo!$B$2:$F$67</definedName>
    <definedName name="_xlnm.Print_Area" localSheetId="8">'SIT. FIN. MAR 2017 (TRIMESTRE)'!$C$2:$K$53</definedName>
    <definedName name="_xlnm.Print_Area" localSheetId="1">'Situación Financiera'!$B$2:$J$54</definedName>
    <definedName name="_xlnm.Print_Area" localSheetId="6">Variaciones!$B$2:$H$46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81" i="13" l="1"/>
  <c r="J81" i="13"/>
  <c r="K47" i="13"/>
  <c r="K87" i="13" s="1"/>
  <c r="J47" i="13"/>
  <c r="J87" i="13" s="1"/>
  <c r="G11" i="17"/>
  <c r="G19" i="17"/>
  <c r="G18" i="17" s="1"/>
  <c r="G60" i="17"/>
  <c r="G59" i="17" s="1"/>
  <c r="H59" i="17"/>
  <c r="G58" i="17"/>
  <c r="G57" i="17"/>
  <c r="G56" i="17"/>
  <c r="G55" i="17"/>
  <c r="G54" i="17"/>
  <c r="H52" i="17"/>
  <c r="G53" i="17"/>
  <c r="G52" i="17" s="1"/>
  <c r="G51" i="17"/>
  <c r="G50" i="17"/>
  <c r="G49" i="17"/>
  <c r="G48" i="17"/>
  <c r="H46" i="17"/>
  <c r="G47" i="17"/>
  <c r="G46" i="17" s="1"/>
  <c r="G45" i="17"/>
  <c r="G44" i="17"/>
  <c r="H42" i="17"/>
  <c r="G43" i="17"/>
  <c r="G42" i="17" s="1"/>
  <c r="G41" i="17"/>
  <c r="G40" i="17"/>
  <c r="G39" i="17"/>
  <c r="G38" i="17"/>
  <c r="G37" i="17"/>
  <c r="G36" i="17"/>
  <c r="G35" i="17"/>
  <c r="G34" i="17"/>
  <c r="H32" i="17"/>
  <c r="G33" i="17"/>
  <c r="G32" i="17" s="1"/>
  <c r="G31" i="17"/>
  <c r="G30" i="17"/>
  <c r="H28" i="17"/>
  <c r="G29" i="17"/>
  <c r="G28" i="17"/>
  <c r="G23" i="17"/>
  <c r="G22" i="17"/>
  <c r="G21" i="17"/>
  <c r="G20" i="17"/>
  <c r="H18" i="17"/>
  <c r="G17" i="17"/>
  <c r="H15" i="17"/>
  <c r="G16" i="17"/>
  <c r="G15" i="17" s="1"/>
  <c r="G14" i="17"/>
  <c r="G13" i="17"/>
  <c r="G12" i="17"/>
  <c r="G10" i="17"/>
  <c r="G9" i="17"/>
  <c r="G8" i="17"/>
  <c r="G7" i="17"/>
  <c r="G6" i="17" s="1"/>
  <c r="H6" i="17"/>
  <c r="K48" i="16"/>
  <c r="J48" i="16"/>
  <c r="K47" i="16"/>
  <c r="K45" i="16" s="1"/>
  <c r="J47" i="16"/>
  <c r="J45" i="16" s="1"/>
  <c r="J43" i="16"/>
  <c r="J42" i="16"/>
  <c r="J41" i="16"/>
  <c r="J40" i="16"/>
  <c r="K36" i="16"/>
  <c r="J36" i="16"/>
  <c r="K35" i="16"/>
  <c r="J35" i="16"/>
  <c r="K34" i="16"/>
  <c r="K33" i="16" s="1"/>
  <c r="K38" i="16"/>
  <c r="J34" i="16"/>
  <c r="E30" i="16"/>
  <c r="E29" i="16"/>
  <c r="E28" i="16"/>
  <c r="J27" i="16"/>
  <c r="E27" i="16"/>
  <c r="J26" i="16"/>
  <c r="E26" i="16"/>
  <c r="J25" i="16"/>
  <c r="E25" i="16"/>
  <c r="J24" i="16"/>
  <c r="E24" i="16"/>
  <c r="J23" i="16"/>
  <c r="E23" i="16"/>
  <c r="K28" i="16"/>
  <c r="J22" i="16"/>
  <c r="J28" i="16" s="1"/>
  <c r="F32" i="16"/>
  <c r="E22" i="16"/>
  <c r="E32" i="16"/>
  <c r="J17" i="16"/>
  <c r="J16" i="16"/>
  <c r="E16" i="16"/>
  <c r="J15" i="16"/>
  <c r="E15" i="16"/>
  <c r="J14" i="16"/>
  <c r="E14" i="16"/>
  <c r="J13" i="16"/>
  <c r="E13" i="16"/>
  <c r="J12" i="16"/>
  <c r="E12" i="16"/>
  <c r="J11" i="16"/>
  <c r="E11" i="16"/>
  <c r="K18" i="16"/>
  <c r="K30" i="16" s="1"/>
  <c r="J10" i="16"/>
  <c r="J18" i="16"/>
  <c r="F18" i="16"/>
  <c r="E10" i="16"/>
  <c r="E18" i="16" s="1"/>
  <c r="E34" i="16" s="1"/>
  <c r="J33" i="16"/>
  <c r="H62" i="17"/>
  <c r="J30" i="16" l="1"/>
  <c r="G62" i="17"/>
  <c r="F34" i="16"/>
  <c r="H25" i="17"/>
  <c r="H64" i="17" s="1"/>
  <c r="G25" i="17"/>
  <c r="G64" i="17"/>
  <c r="K50" i="16"/>
  <c r="K52" i="16" s="1"/>
  <c r="K56" i="16" l="1"/>
  <c r="J39" i="16" l="1"/>
  <c r="J38" i="16" s="1"/>
  <c r="J50" i="16" s="1"/>
  <c r="J52" i="16" s="1"/>
  <c r="J56" i="16" s="1"/>
</calcChain>
</file>

<file path=xl/sharedStrings.xml><?xml version="1.0" encoding="utf-8"?>
<sst xmlns="http://schemas.openxmlformats.org/spreadsheetml/2006/main" count="650" uniqueCount="325">
  <si>
    <t>ACTIVO</t>
  </si>
  <si>
    <t>1.1.1.0.00.0000</t>
  </si>
  <si>
    <t>1.1.2.0.00.0000</t>
  </si>
  <si>
    <t>1.1.3.0.00.0000</t>
  </si>
  <si>
    <t>1.2.1.0.00.0000</t>
  </si>
  <si>
    <t>1.2.3.0.00.0000</t>
  </si>
  <si>
    <t>1.2.4.0.00.0000</t>
  </si>
  <si>
    <t>1.2.5.0.00.0000</t>
  </si>
  <si>
    <t>1.2.6.0.00.0000</t>
  </si>
  <si>
    <t>1.2.7.0.00.0000</t>
  </si>
  <si>
    <t>PASIVO</t>
  </si>
  <si>
    <t>2.1.1.0.00.0000</t>
  </si>
  <si>
    <t>2.1.3.0.00.0000</t>
  </si>
  <si>
    <t>2.1.6.0.00.0000</t>
  </si>
  <si>
    <t>2.1.9.0.00.0000</t>
  </si>
  <si>
    <t>2.2.3.0.00.0000</t>
  </si>
  <si>
    <t>2.2.5.0.00.0000</t>
  </si>
  <si>
    <t>HACIENDA PÚBLICA/ PATRIMONIO</t>
  </si>
  <si>
    <t>3.2.1.0.00.0000</t>
  </si>
  <si>
    <t>3.2.2.0.00.0000</t>
  </si>
  <si>
    <t>3.2.5.0.00.0000</t>
  </si>
  <si>
    <t>INGRESOS Y OTROS BENEFICIOS</t>
  </si>
  <si>
    <t>4.1.1.0.00.0000</t>
  </si>
  <si>
    <t>4.1.4.0.00.0000</t>
  </si>
  <si>
    <t>4.1.5.0.00.0000</t>
  </si>
  <si>
    <t>4.1.6.0.00.0000</t>
  </si>
  <si>
    <t>4.2.1.0.00.0000</t>
  </si>
  <si>
    <t>4.2.2.0.00.0000</t>
  </si>
  <si>
    <t>4.3.9.0.00.0000</t>
  </si>
  <si>
    <t>5.1.1.0.00.0000</t>
  </si>
  <si>
    <t>5.1.2.0.00.0000</t>
  </si>
  <si>
    <t>5.1.3.0.00.0000</t>
  </si>
  <si>
    <t>5.2.2.0.00.0000</t>
  </si>
  <si>
    <t>5.2.4.0.00.0000</t>
  </si>
  <si>
    <t>5.2.5.0.00.0000</t>
  </si>
  <si>
    <t>5.4.1.0.00.0000</t>
  </si>
  <si>
    <t>5.4.2.0.00.0000</t>
  </si>
  <si>
    <t>5.5.1.0.00.0000</t>
  </si>
  <si>
    <t>Municipio de la Ciudad de Monterrey</t>
  </si>
  <si>
    <t xml:space="preserve">Estado de Situación Financiera </t>
  </si>
  <si>
    <t xml:space="preserve"> ACTIVO 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</si>
  <si>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</si>
  <si>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</si>
  <si>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</si>
  <si>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</si>
  <si>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</si>
  <si>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</si>
  <si>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</si>
  <si>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</si>
  <si>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</si>
  <si>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</si>
  <si>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</si>
  <si>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</si>
  <si>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</si>
  <si>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</si>
  <si>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</si>
  <si>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</si>
  <si>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</si>
  <si>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</si>
  <si>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</si>
  <si>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</si>
  <si>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</si>
  <si>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</si>
  <si>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</si>
  <si>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</si>
  <si>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</si>
  <si>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</si>
  <si>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</si>
  <si>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</si>
  <si>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</si>
  <si>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</si>
  <si>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Fondos y Bienes de Terceros en Garantía y/o en Administración a Largo Plazo</t>
  </si>
  <si>
    <t>Depreciación, Deterioro y Amortización Acumulada de Bienes</t>
  </si>
  <si>
    <t>Provisiones a Largo Plazo</t>
  </si>
  <si>
    <t>Activos Diferidos</t>
  </si>
  <si>
    <t>Total de Pasivos No Circulantes</t>
  </si>
  <si>
    <t>Estimación por Pérdida o Deterioro de Activos no Circulantes</t>
  </si>
  <si>
    <t>Otros Activos no Circulantes</t>
  </si>
  <si>
    <t>Total del Pasivo</t>
  </si>
  <si>
    <t>Total de  Activos  No Circulantes</t>
  </si>
  <si>
    <t>Hacienda Pública/Patrimonio Contribuido</t>
  </si>
  <si>
    <t>Total del Activo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</si>
  <si>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</si>
  <si>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</si>
  <si>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</si>
  <si>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</si>
  <si>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</si>
  <si>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</si>
  <si>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</si>
  <si>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</si>
  <si>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</si>
  <si>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Publica/Patrimonio</t>
  </si>
  <si>
    <t>Resultado por Posición Monetaria</t>
  </si>
  <si>
    <t>Resultado por Tenencia de Activos no Monetarios</t>
  </si>
  <si>
    <t>Total Hacienda Pública/ Patrimonio</t>
  </si>
  <si>
    <t>Total del Pasivo y Hacienda Pública / Patrimonio</t>
  </si>
  <si>
    <t>1.1.4.0.00.0000</t>
  </si>
  <si>
    <t>1.1.5.0.00.0000</t>
  </si>
  <si>
    <t>1.1.6.0.00.0000</t>
  </si>
  <si>
    <t>1.1.9.0.00.0000</t>
  </si>
  <si>
    <t>1.2.2.0.00.0000</t>
  </si>
  <si>
    <t>1.2.8.0.00.0000</t>
  </si>
  <si>
    <t>1.2.9.0.00.0000</t>
  </si>
  <si>
    <t>2.1.2.0.00.0000</t>
  </si>
  <si>
    <t>2.1.4.0.00.0000</t>
  </si>
  <si>
    <t>2.1.5.0.00.0000</t>
  </si>
  <si>
    <t>2.1.7.0.00.0000</t>
  </si>
  <si>
    <t>2.2.1.0.00.0000</t>
  </si>
  <si>
    <t>2.2.2.0.00.0000</t>
  </si>
  <si>
    <t>2.2.4.0.00.0000</t>
  </si>
  <si>
    <t>2.2.6.0.00.0000</t>
  </si>
  <si>
    <t>3.1.1.0.00.0000</t>
  </si>
  <si>
    <t>3.1.2.0.00.0000</t>
  </si>
  <si>
    <t>3.1.3.0.00.0000</t>
  </si>
  <si>
    <t>3.2.3.0.00.0000</t>
  </si>
  <si>
    <t>3.2.4.0.00.0000</t>
  </si>
  <si>
    <t>3.3.1.0.00.0000</t>
  </si>
  <si>
    <t>3.3.2.0.00.0000</t>
  </si>
  <si>
    <t>4.1.2.0.00.0000</t>
  </si>
  <si>
    <t>4.1.3.0.00.0000</t>
  </si>
  <si>
    <t>4.1.7.0.00.0000</t>
  </si>
  <si>
    <t>4.1.9.0.00.0000</t>
  </si>
  <si>
    <t>4.3.1.0.00.0000</t>
  </si>
  <si>
    <t>4.3.2.0.00.0000</t>
  </si>
  <si>
    <t>4.3.3.0.00.0000</t>
  </si>
  <si>
    <t>4.3.4.0.00.0000</t>
  </si>
  <si>
    <t>5.2.1.0.00.0000</t>
  </si>
  <si>
    <t>5.2.3.0.00.0000</t>
  </si>
  <si>
    <t>5.2.6.0.00.0000</t>
  </si>
  <si>
    <t>5.2.7.0.00.0000</t>
  </si>
  <si>
    <t>5.2.8.0.00.0000</t>
  </si>
  <si>
    <t>5.2.9.0.00.0000</t>
  </si>
  <si>
    <t>5.3.1.0.00.0000</t>
  </si>
  <si>
    <t>5.3.2.0.00.0000</t>
  </si>
  <si>
    <t>5.3.3.0.00.0000</t>
  </si>
  <si>
    <t>5.4.3.0.00.0000</t>
  </si>
  <si>
    <t>5.4.4.0.00.0000</t>
  </si>
  <si>
    <t>5.4.5.0.00.0000</t>
  </si>
  <si>
    <t>5.5.2.0.00.0000</t>
  </si>
  <si>
    <t>5.5.3.0.00.0000</t>
  </si>
  <si>
    <t>5.5.4.0.00.0000</t>
  </si>
  <si>
    <t>5.5.5.0.00.0000</t>
  </si>
  <si>
    <t>5.5.9.0.00.0000</t>
  </si>
  <si>
    <t>5.6.1.0.00.0000</t>
  </si>
  <si>
    <t>Estado de Actividades</t>
  </si>
  <si>
    <t>Ingresos de la Gestión:</t>
  </si>
  <si>
    <t>Impuestos</t>
  </si>
  <si>
    <t>Cuotas y Aportaciones de Seguridad Social</t>
  </si>
  <si>
    <t xml:space="preserve">Contribuciones de Mejoras </t>
  </si>
  <si>
    <t>Derechos</t>
  </si>
  <si>
    <r>
      <t>Productos de Tipo Corriente</t>
    </r>
    <r>
      <rPr>
        <b/>
        <vertAlign val="superscript"/>
        <sz val="11"/>
        <color theme="1"/>
        <rFont val="Arial"/>
        <family val="2"/>
      </rPr>
      <t>¹</t>
    </r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</si>
  <si>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</si>
  <si>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</si>
  <si>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</si>
  <si>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</si>
  <si>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</si>
  <si>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Transferencia, Asignaciones, Subsidios y Otras Ayudas</t>
  </si>
  <si>
    <t>Otros Ingresos y Beneficios</t>
  </si>
  <si>
    <t>Ingresos Financieros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</si>
  <si>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</si>
  <si>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</si>
  <si>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</si>
  <si>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</si>
  <si>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Total de Ingresos y Otros Beneficios</t>
  </si>
  <si>
    <t>GASTOS Y OTRAS PÉRDIDAS</t>
  </si>
  <si>
    <t>Gastos de Funcionamiento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</si>
  <si>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</si>
  <si>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</si>
  <si>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</si>
  <si>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</si>
  <si>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</si>
  <si>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</si>
  <si>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</si>
  <si>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</si>
  <si>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</si>
  <si>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</si>
  <si>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</si>
  <si>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</si>
  <si>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y Aportaciones </t>
  </si>
  <si>
    <t>Participaciones</t>
  </si>
  <si>
    <t>Convenios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</si>
  <si>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</si>
  <si>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</si>
  <si>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</si>
  <si>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</si>
  <si>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</si>
  <si>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</si>
  <si>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</si>
  <si>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</si>
  <si>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</si>
  <si>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</si>
  <si>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y Obsolescencia</t>
  </si>
  <si>
    <t>Aumento por Insuficiencia de Provisiones</t>
  </si>
  <si>
    <t>Otros Gastos</t>
  </si>
  <si>
    <t>Inversión Pública</t>
  </si>
  <si>
    <t>Inversión Pública no Capitalizable</t>
  </si>
  <si>
    <t>Total de Gastos y Otras Pérdidas</t>
  </si>
  <si>
    <t>Resultados del Ejercicio (Ahorro/Desahorro)</t>
  </si>
  <si>
    <t>¹No se incluyen: Utilidades e Intereses. Por regla de presentación se revelan como Ingresos Financieros.</t>
  </si>
  <si>
    <t>Estado de Flujos de Efectivo</t>
  </si>
  <si>
    <t>Concepto</t>
  </si>
  <si>
    <t xml:space="preserve">Flujos de Efectivo de las Actividades de Operación </t>
  </si>
  <si>
    <t>Origen</t>
  </si>
  <si>
    <t>Contribuciones de mejoras</t>
  </si>
  <si>
    <t>Transferencias, Asignaciones y Subsidios y Otras Ayudas</t>
  </si>
  <si>
    <t>Otros Orígenes de Operación</t>
  </si>
  <si>
    <t>Aplicación</t>
  </si>
  <si>
    <t>Transferencias al resto del Sector Público</t>
  </si>
  <si>
    <t xml:space="preserve">Subsidios y Subvenciones </t>
  </si>
  <si>
    <t xml:space="preserve">Participaciones </t>
  </si>
  <si>
    <t>Otras Aplicaciones  de Operación</t>
  </si>
  <si>
    <t>Flujos Netos de Efectivo por Actividades de Operación</t>
  </si>
  <si>
    <t xml:space="preserve">Flujos de Efectivo de las Actividades de Inversión 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</si>
  <si>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</si>
  <si>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</si>
  <si>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</si>
  <si>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</si>
  <si>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</si>
  <si>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</si>
  <si>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</si>
  <si>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 xml:space="preserve">   Otros Orígenes de Financiamiento</t>
  </si>
  <si>
    <t>Servicios de la Deuda</t>
  </si>
  <si>
    <t>Otras Aplicaciones de Financiamiento</t>
  </si>
  <si>
    <t>Flujos netos de Efectivo por Actividades de Financiamiento</t>
  </si>
  <si>
    <t xml:space="preserve">Incremento/Disminución Neta en el Efectivo y Equivalentes al Efectivo </t>
  </si>
  <si>
    <t>Efectivo y Equivalentes al Efectivo al Inicio del Ejercicio</t>
  </si>
  <si>
    <t>Efectivo y Equivalentes al Efectivo al Final del Ejercicio</t>
  </si>
  <si>
    <t>Estado de Cambios en la Situación Financiera</t>
  </si>
  <si>
    <t>Inventarios</t>
  </si>
  <si>
    <t>Otros Activos Circulantes</t>
  </si>
  <si>
    <t>HACIENDA PUBLICA/PATRIMONIO</t>
  </si>
  <si>
    <t>Actualización de la Hacienda Pública/Patrimonio</t>
  </si>
  <si>
    <t>Resultados del Ejercicio (Ahorro/ Desahorro)</t>
  </si>
  <si>
    <t>Exceso o Insuficiencia en la Actualización de la Hacienda Pública/Patrimonio</t>
  </si>
  <si>
    <t>BANCO DEL BAJÍO, S.A.</t>
  </si>
  <si>
    <t>BANCO INTERACCIONES, S.A.</t>
  </si>
  <si>
    <t xml:space="preserve">Estado Analítico de la Deuda Pública y Otros Pasivos </t>
  </si>
  <si>
    <t>DENOMINACIÓN DE LAS DEUDAS</t>
  </si>
  <si>
    <t>MONEDA DE CONTRATACIÓN</t>
  </si>
  <si>
    <t>INSTITUCIÓN O PAÍS ACREEDOR</t>
  </si>
  <si>
    <t xml:space="preserve">Saldo inicial del Periodo </t>
  </si>
  <si>
    <t xml:space="preserve">Saldo Final del Periodo </t>
  </si>
  <si>
    <t>DEUDA PÚBLICA</t>
  </si>
  <si>
    <t>CORTO PLAZO:</t>
  </si>
  <si>
    <t>DEUDA PÚBLICA INTERIOR</t>
  </si>
  <si>
    <t>Instituciones de Crédito:</t>
  </si>
  <si>
    <t>Pesos</t>
  </si>
  <si>
    <t xml:space="preserve">BANOBRAS, S.N.C. </t>
  </si>
  <si>
    <t>BBVA BANCOMER, S.A. (En calidad de Banco Agente)</t>
  </si>
  <si>
    <t>Títulos y Valores:</t>
  </si>
  <si>
    <t>Arrendamientos Financieros:</t>
  </si>
  <si>
    <t>DEUDA PÚBLICA EXTERIOR</t>
  </si>
  <si>
    <t>Organismos Financieros:</t>
  </si>
  <si>
    <t>Internacionales:</t>
  </si>
  <si>
    <t>Deuda Bilateral:</t>
  </si>
  <si>
    <t>SUBTOTAL CORTO PLAZO</t>
  </si>
  <si>
    <t>LARGO PLAZO:</t>
  </si>
  <si>
    <t>SUBTOTAL LARGO PLAZO</t>
  </si>
  <si>
    <t>OTROS PASIVOS</t>
  </si>
  <si>
    <t>TOTAL DEUDA Y OTROS PASIVOS</t>
  </si>
  <si>
    <t>Del 1 de enero de 2017 al 31 de marzo  de 2017</t>
  </si>
  <si>
    <t xml:space="preserve">BBVA BANCOMER, S.A. (En calidad de Acreditante) </t>
  </si>
  <si>
    <t>BBVA BANCOMER, S.A. (II)</t>
  </si>
  <si>
    <t xml:space="preserve">BANCO DEL BAJÍO, S.A. (En calidad de Acreditante)  </t>
  </si>
  <si>
    <t xml:space="preserve">GRUPO FINANCIERO VE POR MÁS, S.A. (En calidad de Acreditante)  </t>
  </si>
  <si>
    <t xml:space="preserve">BANCO INTERACCIONES, S.A. (En calidad de Acreditante)  </t>
  </si>
  <si>
    <r>
      <t xml:space="preserve">GRUPO FINANCIERO VE POR MÁS, S.A. </t>
    </r>
    <r>
      <rPr>
        <sz val="7.5"/>
        <color theme="1"/>
        <rFont val="Arial"/>
        <family val="2"/>
      </rPr>
      <t xml:space="preserve">(En calidad de Acreditante)  </t>
    </r>
  </si>
  <si>
    <t>Estado Analítico del Activo</t>
  </si>
  <si>
    <t>Saldo Inicial</t>
  </si>
  <si>
    <t>Cargos del Periodo</t>
  </si>
  <si>
    <t>Abonos del Periodo</t>
  </si>
  <si>
    <t>Saldo Final</t>
  </si>
  <si>
    <t>Variación del Periodo</t>
  </si>
  <si>
    <t>4 =(1+2-3)</t>
  </si>
  <si>
    <t>(4-1)</t>
  </si>
  <si>
    <t xml:space="preserve">Bienes Muebles </t>
  </si>
  <si>
    <t>TOTAL DEL  ACTIVO</t>
  </si>
  <si>
    <t>Del 1 de enero al 31 de marzo 2017 y del 1 de octubre al 31 de diciembre de 2016</t>
  </si>
  <si>
    <t>Cuarto Trimestre 2016</t>
  </si>
  <si>
    <t>Primer Trimestre 2017</t>
  </si>
  <si>
    <t>Acum al Cuarto Trimestre 2016</t>
  </si>
  <si>
    <t>Acum al Primer Trimestre 2017</t>
  </si>
  <si>
    <t>Del 1 de enero al 31 de marzo 2017 y del 1 de enero al 31 de diciembre de 2016</t>
  </si>
  <si>
    <t>OK VALIDADO</t>
  </si>
  <si>
    <t>2018</t>
  </si>
  <si>
    <t>2019</t>
  </si>
  <si>
    <t xml:space="preserve">                       </t>
  </si>
  <si>
    <t>Bajo protesta de decir verdad declaramos que los Estados Financieros y sus Notas son razonablemente correctos y responsabiliadad del emisor.</t>
  </si>
  <si>
    <t>Productos</t>
  </si>
  <si>
    <t>Aprovechamientos</t>
  </si>
  <si>
    <t xml:space="preserve">Aprovechamientos </t>
  </si>
  <si>
    <t>Estado de Variación en la Hacienda Pública</t>
  </si>
  <si>
    <t>Hacienda Pública/Patrimonio Generado de Ejercicios Anteriores</t>
  </si>
  <si>
    <t>Hacienda Pública/Patrimonio Generado del Ejercicio</t>
  </si>
  <si>
    <t>Ajustes por Cambios de Valor</t>
  </si>
  <si>
    <t>Total</t>
  </si>
  <si>
    <t xml:space="preserve">Aportaciones </t>
  </si>
  <si>
    <t xml:space="preserve">Revalúos  </t>
  </si>
  <si>
    <t xml:space="preserve">Resultados por Posición Monetaria </t>
  </si>
  <si>
    <t>Resultados por Tenencia de Activos no Monetarios</t>
  </si>
  <si>
    <t>Hacienda Pública / Patrimonio Contribuido Neto de 2018</t>
  </si>
  <si>
    <t>Hacienda Pública / Patrimonio Generado Neto de 2018</t>
  </si>
  <si>
    <t>Exceso o Insuficiencia en la Actualización de la Hacienda Pública / Patrimonio Neto de 2018</t>
  </si>
  <si>
    <t>Hacienda Pública/Patrimonio Neto Final de 2018</t>
  </si>
  <si>
    <t>Cambios en la Hacienda Pública/Patrimonio Contribuido Neto de 2019</t>
  </si>
  <si>
    <t>Variaciones de la Hacienda Pública/Patrimonio Neto de 2019</t>
  </si>
  <si>
    <t>Cambios en el Exceso o Insuficiencia en la Actualización de la Hacienda Pública / Patrimonio Neto de 2019</t>
  </si>
  <si>
    <t>Hacienda Pública / Patrimonio Neto Final de 2019</t>
  </si>
  <si>
    <t>Al 31 de mayo 2018 y 2019</t>
  </si>
  <si>
    <t>Del 1 de enero al 31 de mayo 2018 y 2019</t>
  </si>
  <si>
    <t>Del 1 de enero al 31 de mayo 2019</t>
  </si>
  <si>
    <t>Del 1 de Enero al 31 de mayo 2018 y 2019</t>
  </si>
  <si>
    <t>Del 1 de Enero al 31 de mayo 2019</t>
  </si>
  <si>
    <t>Del 1 de enero al 31 de mayo de 2019.</t>
  </si>
  <si>
    <t>MUNICIPIO DE LA CIUDAD DE MONTERREY</t>
  </si>
  <si>
    <t>TESORERÍA MUNICIPAL</t>
  </si>
  <si>
    <t>∙ Estado de Situación Financiera</t>
  </si>
  <si>
    <t>∙ Estado de Actividades</t>
  </si>
  <si>
    <t>∙ Estado de Cambios en la Situación Financiera</t>
  </si>
  <si>
    <t>∙ Estado Analítico del Activo</t>
  </si>
  <si>
    <t>∙ Estado de Flujos de Efectivo</t>
  </si>
  <si>
    <t>* La información se encuentra publicada en el portal de Transparencia del Municipio de Monterrey</t>
  </si>
  <si>
    <t>CONSULTAR INFORMACIÓN</t>
  </si>
  <si>
    <t>ESTADOS FINANCIEROS AL MES DE MAYO 2019</t>
  </si>
  <si>
    <t>∙ Estado de Variación en la Hacienda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</si>
</sst>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-* #,##0.00_-;\-* #,##0.00_-;_-* &quot;-&quot;??_-;_-@_-"/>
    <numFmt numFmtId="164" formatCode="General_)"/>
    <numFmt numFmtId="165" formatCode="#,##0.00_ ;\-#,##0.00\ "/>
    <numFmt numFmtId="166" formatCode="_-* #,##0_-;\-* #,##0_-;_-* &quot;-&quot;??_-;_-@_-"/>
    <numFmt numFmtId="167" formatCode="#,##0.00000"/>
    <numFmt numFmtId="168" formatCode="#,##0.00;\(#,##0.00\);\(#,##0.00\)"/>
    <numFmt numFmtId="169" formatCode="#,##0.00000000"/>
    <numFmt numFmtId="170" formatCode="_-* #,##0.0000_-;\-* #,##0.0000_-;_-* &quot;-&quot;??_-;_-@_-"/>
    <numFmt numFmtId="171" formatCode="0_ ;\-0\ "/>
    <numFmt numFmtId="172" formatCode="#,##0_ ;\-#,##0\ "/>
  </numFmts>
  <fonts count="6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i/>
      <sz val="9"/>
      <color theme="1"/>
      <name val="Arial"/>
      <family val="2"/>
    </font>
    <font>
      <sz val="8"/>
      <color theme="1"/>
      <name val="Calibri"/>
      <family val="2"/>
      <scheme val="minor"/>
    </font>
    <font>
      <b/>
      <sz val="9"/>
      <color theme="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16"/>
      <color theme="1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  <font>
      <b/>
      <sz val="7"/>
      <color indexed="8"/>
      <name val="Arial"/>
      <family val="2"/>
    </font>
    <font>
      <sz val="7.5"/>
      <color theme="1"/>
      <name val="Arial"/>
      <family val="2"/>
    </font>
    <font>
      <b/>
      <sz val="14"/>
      <color theme="1"/>
      <name val="Arial"/>
      <family val="2"/>
    </font>
    <font>
      <sz val="9"/>
      <color indexed="8"/>
      <name val="Arial"/>
      <family val="2"/>
    </font>
    <font>
      <vertAlign val="superscript"/>
      <sz val="8"/>
      <color theme="1"/>
      <name val="Arial"/>
      <family val="2"/>
    </font>
    <font>
      <b/>
      <sz val="8"/>
      <name val="Arial"/>
      <family val="2"/>
    </font>
    <font>
      <b/>
      <i/>
      <sz val="8"/>
      <color theme="1"/>
      <name val="Arial"/>
      <family val="2"/>
    </font>
    <font>
      <b/>
      <i/>
      <sz val="8"/>
      <name val="Arial"/>
      <family val="2"/>
    </font>
    <font>
      <sz val="12"/>
      <color theme="0"/>
      <name val="Calibri"/>
      <family val="2"/>
      <scheme val="minor"/>
    </font>
    <font>
      <b/>
      <sz val="12"/>
      <color theme="1" tint="0.3499862666707357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1"/>
      <color rgb="FFFFFF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33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1" fillId="0" borderId="0"/>
    <xf numFmtId="164" fontId="25" fillId="0" borderId="0"/>
    <xf numFmtId="43" fontId="2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21" fillId="0" borderId="0"/>
    <xf numFmtId="0" fontId="25" fillId="0" borderId="0"/>
    <xf numFmtId="43" fontId="2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</cellStyleXfs>
  <cellXfs count="529">
    <xf numFmtId="0" fontId="0" fillId="0" borderId="0" xfId="0"/>
    <xf numFmtId="0" fontId="22" fillId="0" borderId="0" xfId="42" applyFont="1" applyProtection="1"/>
    <xf numFmtId="0" fontId="24" fillId="0" borderId="0" xfId="42" applyFont="1" applyAlignment="1" applyProtection="1">
      <alignment vertical="center"/>
    </xf>
    <xf numFmtId="0" fontId="26" fillId="33" borderId="10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vertical="center"/>
    </xf>
    <xf numFmtId="0" fontId="26" fillId="33" borderId="11" xfId="43" applyNumberFormat="1" applyFont="1" applyFill="1" applyBorder="1" applyAlignment="1" applyProtection="1">
      <alignment horizontal="right" vertical="top"/>
    </xf>
    <xf numFmtId="0" fontId="26" fillId="33" borderId="12" xfId="43" applyNumberFormat="1" applyFont="1" applyFill="1" applyBorder="1" applyAlignment="1" applyProtection="1">
      <alignment vertical="center"/>
    </xf>
    <xf numFmtId="0" fontId="22" fillId="0" borderId="0" xfId="42" applyFont="1" applyBorder="1" applyProtection="1"/>
    <xf numFmtId="49" fontId="26" fillId="33" borderId="0" xfId="44" applyNumberFormat="1" applyFont="1" applyFill="1" applyBorder="1" applyAlignment="1" applyProtection="1">
      <alignment horizontal="center" vertical="top"/>
    </xf>
    <xf numFmtId="0" fontId="22" fillId="33" borderId="0" xfId="42" applyFont="1" applyFill="1" applyBorder="1" applyAlignment="1" applyProtection="1">
      <alignment horizontal="right" vertical="top"/>
    </xf>
    <xf numFmtId="0" fontId="26" fillId="33" borderId="13" xfId="42" applyFont="1" applyFill="1" applyBorder="1" applyAlignment="1" applyProtection="1">
      <alignment vertical="top" wrapText="1"/>
    </xf>
    <xf numFmtId="0" fontId="26" fillId="33" borderId="0" xfId="42" applyFont="1" applyFill="1" applyBorder="1" applyAlignment="1" applyProtection="1">
      <alignment vertical="top"/>
    </xf>
    <xf numFmtId="3" fontId="27" fillId="33" borderId="0" xfId="42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top" wrapText="1"/>
    </xf>
    <xf numFmtId="0" fontId="22" fillId="0" borderId="14" xfId="42" applyFont="1" applyBorder="1" applyProtection="1"/>
    <xf numFmtId="4" fontId="26" fillId="33" borderId="0" xfId="42" applyNumberFormat="1" applyFont="1" applyFill="1" applyBorder="1" applyAlignment="1" applyProtection="1">
      <alignment vertical="top"/>
    </xf>
    <xf numFmtId="3" fontId="26" fillId="33" borderId="14" xfId="42" applyNumberFormat="1" applyFont="1" applyFill="1" applyBorder="1" applyAlignment="1" applyProtection="1">
      <alignment vertical="top"/>
    </xf>
    <xf numFmtId="0" fontId="28" fillId="33" borderId="13" xfId="42" applyFont="1" applyFill="1" applyBorder="1" applyAlignment="1" applyProtection="1">
      <alignment vertical="top" wrapText="1"/>
    </xf>
    <xf numFmtId="0" fontId="28" fillId="33" borderId="0" xfId="42" applyFont="1" applyFill="1" applyBorder="1" applyAlignment="1" applyProtection="1">
      <alignment vertical="top"/>
    </xf>
    <xf numFmtId="0" fontId="28" fillId="33" borderId="0" xfId="42" applyFont="1" applyFill="1" applyBorder="1" applyAlignment="1" applyProtection="1">
      <alignment vertical="top" wrapText="1"/>
    </xf>
    <xf numFmtId="3" fontId="27" fillId="33" borderId="14" xfId="42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  <protection locked="0"/>
    </xf>
    <xf numFmtId="4" fontId="27" fillId="33" borderId="14" xfId="42" applyNumberFormat="1" applyFont="1" applyFill="1" applyBorder="1" applyAlignment="1" applyProtection="1">
      <alignment vertical="top"/>
      <protection locked="0"/>
    </xf>
    <xf numFmtId="0" fontId="27" fillId="33" borderId="13" xfId="42" applyFont="1" applyFill="1" applyBorder="1" applyAlignment="1" applyProtection="1">
      <alignment vertical="top" wrapText="1"/>
    </xf>
    <xf numFmtId="4" fontId="27" fillId="33" borderId="0" xfId="44" applyNumberFormat="1" applyFont="1" applyFill="1" applyBorder="1" applyAlignment="1" applyProtection="1">
      <alignment vertical="top"/>
    </xf>
    <xf numFmtId="0" fontId="29" fillId="33" borderId="0" xfId="42" applyFont="1" applyFill="1" applyBorder="1" applyAlignment="1" applyProtection="1">
      <alignment horizontal="right" vertical="top"/>
    </xf>
    <xf numFmtId="4" fontId="26" fillId="33" borderId="14" xfId="42" applyNumberFormat="1" applyFont="1" applyFill="1" applyBorder="1" applyAlignment="1" applyProtection="1">
      <alignment vertical="top"/>
    </xf>
    <xf numFmtId="4" fontId="26" fillId="33" borderId="0" xfId="44" applyNumberFormat="1" applyFont="1" applyFill="1" applyBorder="1" applyAlignment="1" applyProtection="1">
      <alignment vertical="top"/>
    </xf>
    <xf numFmtId="4" fontId="27" fillId="33" borderId="0" xfId="42" applyNumberFormat="1" applyFont="1" applyFill="1" applyBorder="1" applyAlignment="1" applyProtection="1">
      <alignment vertical="top"/>
    </xf>
    <xf numFmtId="4" fontId="27" fillId="33" borderId="14" xfId="42" applyNumberFormat="1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vertical="top" wrapText="1"/>
    </xf>
    <xf numFmtId="4" fontId="27" fillId="33" borderId="14" xfId="44" applyNumberFormat="1" applyFont="1" applyFill="1" applyBorder="1" applyAlignment="1" applyProtection="1">
      <alignment vertical="top"/>
    </xf>
    <xf numFmtId="0" fontId="27" fillId="33" borderId="13" xfId="42" applyFont="1" applyFill="1" applyBorder="1" applyAlignment="1" applyProtection="1">
      <alignment vertical="center" wrapText="1"/>
    </xf>
    <xf numFmtId="4" fontId="27" fillId="33" borderId="0" xfId="44" applyNumberFormat="1" applyFont="1" applyFill="1" applyBorder="1" applyAlignment="1" applyProtection="1">
      <alignment vertical="center"/>
    </xf>
    <xf numFmtId="4" fontId="26" fillId="33" borderId="0" xfId="42" applyNumberFormat="1" applyFont="1" applyFill="1" applyBorder="1" applyAlignment="1" applyProtection="1">
      <alignment vertical="center"/>
    </xf>
    <xf numFmtId="4" fontId="26" fillId="33" borderId="14" xfId="44" applyNumberFormat="1" applyFont="1" applyFill="1" applyBorder="1" applyAlignment="1" applyProtection="1">
      <alignment vertical="top"/>
    </xf>
    <xf numFmtId="0" fontId="26" fillId="33" borderId="0" xfId="42" applyFont="1" applyFill="1" applyBorder="1" applyAlignment="1" applyProtection="1">
      <alignment vertical="center" wrapText="1"/>
    </xf>
    <xf numFmtId="3" fontId="27" fillId="33" borderId="0" xfId="44" applyNumberFormat="1" applyFont="1" applyFill="1" applyBorder="1" applyAlignment="1" applyProtection="1">
      <alignment vertical="top"/>
    </xf>
    <xf numFmtId="0" fontId="30" fillId="33" borderId="0" xfId="42" applyFont="1" applyFill="1" applyBorder="1" applyAlignment="1" applyProtection="1">
      <alignment vertical="center" wrapText="1"/>
    </xf>
    <xf numFmtId="0" fontId="27" fillId="33" borderId="0" xfId="42" applyFont="1" applyFill="1" applyBorder="1" applyAlignment="1" applyProtection="1">
      <alignment vertical="top"/>
    </xf>
    <xf numFmtId="0" fontId="27" fillId="33" borderId="0" xfId="42" applyFont="1" applyFill="1" applyBorder="1" applyAlignment="1" applyProtection="1">
      <alignment horizontal="left" vertical="top"/>
    </xf>
    <xf numFmtId="0" fontId="22" fillId="33" borderId="15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vertical="top"/>
    </xf>
    <xf numFmtId="0" fontId="22" fillId="33" borderId="16" xfId="42" applyFont="1" applyFill="1" applyBorder="1" applyAlignment="1" applyProtection="1">
      <alignment horizontal="right" vertical="top"/>
    </xf>
    <xf numFmtId="0" fontId="22" fillId="33" borderId="17" xfId="42" applyFont="1" applyFill="1" applyBorder="1" applyAlignment="1" applyProtection="1">
      <alignment vertical="top"/>
    </xf>
    <xf numFmtId="0" fontId="27" fillId="33" borderId="0" xfId="42" applyFont="1" applyFill="1" applyBorder="1" applyProtection="1"/>
    <xf numFmtId="43" fontId="27" fillId="33" borderId="0" xfId="44" applyFont="1" applyFill="1" applyBorder="1" applyProtection="1"/>
    <xf numFmtId="0" fontId="27" fillId="33" borderId="0" xfId="42" applyFont="1" applyFill="1" applyBorder="1" applyAlignment="1" applyProtection="1">
      <alignment vertical="center"/>
    </xf>
    <xf numFmtId="4" fontId="22" fillId="0" borderId="0" xfId="42" applyNumberFormat="1" applyFont="1" applyProtection="1"/>
    <xf numFmtId="165" fontId="22" fillId="0" borderId="0" xfId="42" applyNumberFormat="1" applyFont="1" applyProtection="1"/>
    <xf numFmtId="0" fontId="31" fillId="0" borderId="0" xfId="42" applyFont="1"/>
    <xf numFmtId="0" fontId="26" fillId="0" borderId="10" xfId="42" applyFont="1" applyFill="1" applyBorder="1" applyAlignment="1" applyProtection="1">
      <alignment horizontal="center"/>
    </xf>
    <xf numFmtId="0" fontId="26" fillId="0" borderId="11" xfId="42" applyFont="1" applyFill="1" applyBorder="1" applyAlignment="1" applyProtection="1">
      <alignment horizontal="center"/>
    </xf>
    <xf numFmtId="0" fontId="31" fillId="0" borderId="0" xfId="42" applyFont="1" applyFill="1"/>
    <xf numFmtId="0" fontId="22" fillId="0" borderId="14" xfId="42" applyFont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center"/>
      <protection locked="0"/>
    </xf>
    <xf numFmtId="165" fontId="26" fillId="33" borderId="14" xfId="44" applyNumberFormat="1" applyFont="1" applyFill="1" applyBorder="1" applyAlignment="1" applyProtection="1">
      <alignment vertical="center"/>
      <protection locked="0"/>
    </xf>
    <xf numFmtId="0" fontId="31" fillId="0" borderId="0" xfId="42" applyFont="1" applyAlignment="1">
      <alignment vertical="center"/>
    </xf>
    <xf numFmtId="165" fontId="27" fillId="33" borderId="0" xfId="44" applyNumberFormat="1" applyFont="1" applyFill="1" applyBorder="1" applyAlignment="1" applyProtection="1">
      <alignment vertical="top"/>
      <protection locked="0"/>
    </xf>
    <xf numFmtId="165" fontId="27" fillId="33" borderId="14" xfId="44" applyNumberFormat="1" applyFont="1" applyFill="1" applyBorder="1" applyAlignment="1" applyProtection="1">
      <alignment vertical="top"/>
      <protection locked="0"/>
    </xf>
    <xf numFmtId="165" fontId="27" fillId="0" borderId="0" xfId="44" applyNumberFormat="1" applyFont="1" applyFill="1" applyBorder="1" applyAlignment="1" applyProtection="1">
      <alignment vertical="top"/>
      <protection locked="0"/>
    </xf>
    <xf numFmtId="165" fontId="27" fillId="0" borderId="14" xfId="44" applyNumberFormat="1" applyFont="1" applyFill="1" applyBorder="1" applyAlignment="1" applyProtection="1">
      <alignment vertical="top"/>
      <protection locked="0"/>
    </xf>
    <xf numFmtId="165" fontId="26" fillId="0" borderId="0" xfId="44" applyNumberFormat="1" applyFont="1" applyFill="1" applyBorder="1" applyAlignment="1" applyProtection="1">
      <protection locked="0"/>
    </xf>
    <xf numFmtId="165" fontId="26" fillId="0" borderId="14" xfId="44" applyNumberFormat="1" applyFont="1" applyFill="1" applyBorder="1" applyAlignment="1" applyProtection="1">
      <protection locked="0"/>
    </xf>
    <xf numFmtId="165" fontId="26" fillId="0" borderId="0" xfId="44" applyNumberFormat="1" applyFont="1" applyFill="1" applyBorder="1" applyAlignment="1" applyProtection="1">
      <alignment vertical="top"/>
      <protection locked="0"/>
    </xf>
    <xf numFmtId="165" fontId="26" fillId="0" borderId="14" xfId="44" applyNumberFormat="1" applyFont="1" applyFill="1" applyBorder="1" applyAlignment="1" applyProtection="1">
      <alignment vertical="top"/>
      <protection locked="0"/>
    </xf>
    <xf numFmtId="165" fontId="26" fillId="33" borderId="0" xfId="44" applyNumberFormat="1" applyFont="1" applyFill="1" applyBorder="1" applyAlignment="1" applyProtection="1">
      <protection locked="0"/>
    </xf>
    <xf numFmtId="165" fontId="26" fillId="33" borderId="14" xfId="44" applyNumberFormat="1" applyFont="1" applyFill="1" applyBorder="1" applyAlignment="1" applyProtection="1">
      <protection locked="0"/>
    </xf>
    <xf numFmtId="0" fontId="22" fillId="0" borderId="13" xfId="42" applyFont="1" applyFill="1" applyBorder="1" applyAlignment="1">
      <alignment horizontal="justify" vertical="center" wrapText="1"/>
    </xf>
    <xf numFmtId="165" fontId="26" fillId="33" borderId="0" xfId="44" applyNumberFormat="1" applyFont="1" applyFill="1" applyBorder="1" applyAlignment="1" applyProtection="1">
      <alignment vertical="top"/>
      <protection locked="0"/>
    </xf>
    <xf numFmtId="165" fontId="26" fillId="33" borderId="14" xfId="44" applyNumberFormat="1" applyFont="1" applyFill="1" applyBorder="1" applyAlignment="1" applyProtection="1">
      <alignment vertical="top"/>
      <protection locked="0"/>
    </xf>
    <xf numFmtId="43" fontId="22" fillId="0" borderId="14" xfId="44" applyFont="1" applyBorder="1" applyAlignment="1">
      <alignment horizontal="justify" vertical="center" wrapText="1"/>
    </xf>
    <xf numFmtId="0" fontId="31" fillId="0" borderId="15" xfId="42" applyFont="1" applyBorder="1"/>
    <xf numFmtId="0" fontId="31" fillId="0" borderId="16" xfId="42" applyFont="1" applyBorder="1"/>
    <xf numFmtId="0" fontId="31" fillId="0" borderId="17" xfId="42" applyFont="1" applyBorder="1"/>
    <xf numFmtId="0" fontId="31" fillId="0" borderId="0" xfId="42" applyFont="1" applyBorder="1"/>
    <xf numFmtId="4" fontId="31" fillId="0" borderId="0" xfId="42" applyNumberFormat="1" applyFont="1" applyBorder="1"/>
    <xf numFmtId="4" fontId="31" fillId="0" borderId="0" xfId="42" applyNumberFormat="1" applyFont="1"/>
    <xf numFmtId="0" fontId="34" fillId="0" borderId="0" xfId="0" applyFont="1"/>
    <xf numFmtId="165" fontId="31" fillId="0" borderId="0" xfId="42" applyNumberFormat="1" applyFont="1"/>
    <xf numFmtId="0" fontId="21" fillId="0" borderId="0" xfId="120"/>
    <xf numFmtId="4" fontId="40" fillId="35" borderId="0" xfId="120" applyNumberFormat="1" applyFont="1" applyFill="1" applyBorder="1" applyAlignment="1">
      <alignment horizontal="right" wrapText="1"/>
    </xf>
    <xf numFmtId="4" fontId="40" fillId="0" borderId="0" xfId="120" applyNumberFormat="1" applyFont="1" applyFill="1" applyBorder="1" applyAlignment="1">
      <alignment horizontal="right" vertical="center" wrapText="1"/>
    </xf>
    <xf numFmtId="0" fontId="21" fillId="0" borderId="0" xfId="120" applyBorder="1"/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13" xfId="42" applyFont="1" applyBorder="1" applyAlignment="1">
      <alignment horizontal="justify" vertical="center" wrapText="1"/>
    </xf>
    <xf numFmtId="0" fontId="22" fillId="0" borderId="0" xfId="42" applyFont="1" applyBorder="1" applyAlignment="1">
      <alignment horizontal="justify" vertical="center" wrapText="1"/>
    </xf>
    <xf numFmtId="3" fontId="26" fillId="33" borderId="0" xfId="42" applyNumberFormat="1" applyFont="1" applyFill="1" applyBorder="1" applyAlignment="1" applyProtection="1">
      <alignment vertical="top"/>
    </xf>
    <xf numFmtId="0" fontId="22" fillId="33" borderId="0" xfId="42" applyFont="1" applyFill="1" applyBorder="1" applyAlignment="1" applyProtection="1">
      <alignment vertical="top"/>
    </xf>
    <xf numFmtId="0" fontId="22" fillId="0" borderId="0" xfId="0" applyFont="1"/>
    <xf numFmtId="0" fontId="22" fillId="0" borderId="0" xfId="0" applyFont="1" applyFill="1"/>
    <xf numFmtId="0" fontId="29" fillId="0" borderId="0" xfId="0" applyFont="1"/>
    <xf numFmtId="0" fontId="48" fillId="0" borderId="0" xfId="0" applyFont="1" applyAlignment="1">
      <alignment vertical="center"/>
    </xf>
    <xf numFmtId="0" fontId="22" fillId="0" borderId="10" xfId="0" applyFont="1" applyBorder="1"/>
    <xf numFmtId="0" fontId="22" fillId="0" borderId="11" xfId="0" applyFont="1" applyBorder="1"/>
    <xf numFmtId="0" fontId="22" fillId="0" borderId="12" xfId="0" applyFont="1" applyBorder="1"/>
    <xf numFmtId="0" fontId="22" fillId="0" borderId="21" xfId="0" applyFont="1" applyBorder="1"/>
    <xf numFmtId="166" fontId="22" fillId="0" borderId="21" xfId="47" applyNumberFormat="1" applyFont="1" applyFill="1" applyBorder="1"/>
    <xf numFmtId="0" fontId="29" fillId="0" borderId="13" xfId="0" applyFont="1" applyBorder="1"/>
    <xf numFmtId="0" fontId="22" fillId="0" borderId="0" xfId="0" applyFont="1" applyBorder="1"/>
    <xf numFmtId="0" fontId="22" fillId="0" borderId="14" xfId="0" applyFont="1" applyBorder="1"/>
    <xf numFmtId="0" fontId="22" fillId="0" borderId="13" xfId="0" applyFont="1" applyBorder="1"/>
    <xf numFmtId="0" fontId="22" fillId="0" borderId="22" xfId="0" applyFont="1" applyBorder="1"/>
    <xf numFmtId="43" fontId="22" fillId="0" borderId="22" xfId="47" applyFont="1" applyFill="1" applyBorder="1"/>
    <xf numFmtId="0" fontId="29" fillId="0" borderId="0" xfId="0" applyFont="1" applyBorder="1"/>
    <xf numFmtId="0" fontId="22" fillId="0" borderId="22" xfId="0" applyFont="1" applyFill="1" applyBorder="1"/>
    <xf numFmtId="43" fontId="22" fillId="0" borderId="0" xfId="47" applyFont="1"/>
    <xf numFmtId="0" fontId="45" fillId="0" borderId="22" xfId="0" applyFont="1" applyBorder="1"/>
    <xf numFmtId="43" fontId="22" fillId="0" borderId="22" xfId="47" applyFont="1" applyBorder="1"/>
    <xf numFmtId="43" fontId="22" fillId="0" borderId="0" xfId="0" applyNumberFormat="1" applyFont="1" applyFill="1"/>
    <xf numFmtId="43" fontId="22" fillId="0" borderId="0" xfId="0" applyNumberFormat="1" applyFont="1"/>
    <xf numFmtId="0" fontId="33" fillId="0" borderId="0" xfId="0" applyFont="1" applyBorder="1"/>
    <xf numFmtId="43" fontId="29" fillId="0" borderId="22" xfId="47" applyFont="1" applyFill="1" applyBorder="1"/>
    <xf numFmtId="43" fontId="29" fillId="0" borderId="22" xfId="47" applyFont="1" applyBorder="1"/>
    <xf numFmtId="167" fontId="22" fillId="0" borderId="0" xfId="0" applyNumberFormat="1" applyFont="1"/>
    <xf numFmtId="43" fontId="22" fillId="0" borderId="0" xfId="47" applyFont="1" applyFill="1"/>
    <xf numFmtId="166" fontId="22" fillId="0" borderId="22" xfId="47" applyNumberFormat="1" applyFont="1" applyBorder="1"/>
    <xf numFmtId="168" fontId="29" fillId="0" borderId="22" xfId="47" applyNumberFormat="1" applyFont="1" applyFill="1" applyBorder="1"/>
    <xf numFmtId="0" fontId="35" fillId="37" borderId="13" xfId="0" applyFont="1" applyFill="1" applyBorder="1"/>
    <xf numFmtId="0" fontId="30" fillId="37" borderId="0" xfId="0" applyFont="1" applyFill="1" applyBorder="1"/>
    <xf numFmtId="0" fontId="30" fillId="37" borderId="14" xfId="0" applyFont="1" applyFill="1" applyBorder="1"/>
    <xf numFmtId="0" fontId="30" fillId="37" borderId="13" xfId="0" applyFont="1" applyFill="1" applyBorder="1"/>
    <xf numFmtId="0" fontId="30" fillId="37" borderId="22" xfId="0" applyFont="1" applyFill="1" applyBorder="1"/>
    <xf numFmtId="168" fontId="35" fillId="37" borderId="22" xfId="47" applyNumberFormat="1" applyFont="1" applyFill="1" applyBorder="1"/>
    <xf numFmtId="39" fontId="49" fillId="0" borderId="0" xfId="0" applyNumberFormat="1" applyFont="1" applyAlignment="1">
      <alignment horizontal="right" vertical="top" wrapText="1"/>
    </xf>
    <xf numFmtId="169" fontId="22" fillId="0" borderId="0" xfId="0" applyNumberFormat="1" applyFont="1" applyFill="1"/>
    <xf numFmtId="0" fontId="22" fillId="0" borderId="15" xfId="0" applyFont="1" applyBorder="1"/>
    <xf numFmtId="0" fontId="22" fillId="0" borderId="16" xfId="0" applyFont="1" applyBorder="1"/>
    <xf numFmtId="0" fontId="22" fillId="0" borderId="17" xfId="0" applyFont="1" applyBorder="1"/>
    <xf numFmtId="0" fontId="22" fillId="0" borderId="23" xfId="0" applyFont="1" applyBorder="1"/>
    <xf numFmtId="43" fontId="22" fillId="0" borderId="23" xfId="47" applyFont="1" applyFill="1" applyBorder="1"/>
    <xf numFmtId="43" fontId="22" fillId="0" borderId="23" xfId="47" applyFont="1" applyBorder="1"/>
    <xf numFmtId="43" fontId="22" fillId="0" borderId="16" xfId="47" applyFont="1" applyFill="1" applyBorder="1"/>
    <xf numFmtId="170" fontId="22" fillId="0" borderId="0" xfId="0" applyNumberFormat="1" applyFont="1"/>
    <xf numFmtId="0" fontId="4" fillId="0" borderId="0" xfId="126"/>
    <xf numFmtId="0" fontId="4" fillId="0" borderId="0" xfId="126" applyBorder="1"/>
    <xf numFmtId="0" fontId="29" fillId="33" borderId="0" xfId="126" applyFont="1" applyFill="1" applyBorder="1" applyAlignment="1">
      <alignment vertical="top"/>
    </xf>
    <xf numFmtId="0" fontId="22" fillId="33" borderId="0" xfId="126" applyFont="1" applyFill="1" applyBorder="1" applyAlignment="1">
      <alignment vertical="top"/>
    </xf>
    <xf numFmtId="4" fontId="27" fillId="33" borderId="22" xfId="127" applyNumberFormat="1" applyFont="1" applyFill="1" applyBorder="1" applyAlignment="1" applyProtection="1">
      <alignment vertical="top"/>
      <protection locked="0"/>
    </xf>
    <xf numFmtId="0" fontId="22" fillId="33" borderId="0" xfId="126" applyFont="1" applyFill="1" applyAlignment="1"/>
    <xf numFmtId="0" fontId="22" fillId="33" borderId="0" xfId="126" applyFont="1" applyFill="1" applyAlignment="1">
      <alignment horizontal="left"/>
    </xf>
    <xf numFmtId="0" fontId="22" fillId="33" borderId="0" xfId="126" applyFont="1" applyFill="1" applyAlignment="1">
      <alignment vertical="center"/>
    </xf>
    <xf numFmtId="0" fontId="41" fillId="36" borderId="21" xfId="126" applyFont="1" applyFill="1" applyBorder="1" applyAlignment="1">
      <alignment horizontal="center" vertical="center" wrapText="1"/>
    </xf>
    <xf numFmtId="0" fontId="41" fillId="36" borderId="21" xfId="121" applyFont="1" applyFill="1" applyBorder="1" applyAlignment="1">
      <alignment horizontal="center" vertical="center" wrapText="1"/>
    </xf>
    <xf numFmtId="0" fontId="26" fillId="33" borderId="0" xfId="43" applyNumberFormat="1" applyFont="1" applyFill="1" applyBorder="1" applyAlignment="1">
      <alignment vertical="center"/>
    </xf>
    <xf numFmtId="0" fontId="26" fillId="33" borderId="22" xfId="43" applyNumberFormat="1" applyFont="1" applyFill="1" applyBorder="1" applyAlignment="1">
      <alignment vertical="center"/>
    </xf>
    <xf numFmtId="4" fontId="4" fillId="0" borderId="0" xfId="126" applyNumberFormat="1"/>
    <xf numFmtId="0" fontId="26" fillId="0" borderId="11" xfId="42" applyFont="1" applyFill="1" applyBorder="1" applyAlignment="1" applyProtection="1">
      <alignment horizontal="center" wrapText="1"/>
    </xf>
    <xf numFmtId="0" fontId="26" fillId="0" borderId="12" xfId="42" applyFont="1" applyFill="1" applyBorder="1" applyAlignment="1" applyProtection="1">
      <alignment horizontal="center" wrapText="1"/>
    </xf>
    <xf numFmtId="0" fontId="26" fillId="0" borderId="0" xfId="42" applyFont="1" applyFill="1" applyBorder="1" applyAlignment="1" applyProtection="1">
      <alignment horizontal="center" wrapText="1"/>
    </xf>
    <xf numFmtId="0" fontId="26" fillId="0" borderId="14" xfId="42" applyFont="1" applyFill="1" applyBorder="1" applyAlignment="1" applyProtection="1">
      <alignment horizontal="center" wrapText="1"/>
    </xf>
    <xf numFmtId="4" fontId="27" fillId="33" borderId="0" xfId="0" applyNumberFormat="1" applyFont="1" applyFill="1" applyBorder="1" applyAlignment="1" applyProtection="1">
      <alignment vertical="top"/>
      <protection locked="0"/>
    </xf>
    <xf numFmtId="4" fontId="27" fillId="33" borderId="0" xfId="0" applyNumberFormat="1" applyFont="1" applyFill="1" applyBorder="1" applyAlignment="1" applyProtection="1">
      <alignment vertical="center"/>
      <protection locked="0"/>
    </xf>
    <xf numFmtId="4" fontId="27" fillId="33" borderId="14" xfId="0" applyNumberFormat="1" applyFont="1" applyFill="1" applyBorder="1" applyAlignment="1" applyProtection="1">
      <alignment vertical="top"/>
      <protection locked="0"/>
    </xf>
    <xf numFmtId="4" fontId="27" fillId="33" borderId="14" xfId="0" applyNumberFormat="1" applyFont="1" applyFill="1" applyBorder="1" applyAlignment="1" applyProtection="1">
      <alignment vertical="center"/>
      <protection locked="0"/>
    </xf>
    <xf numFmtId="4" fontId="27" fillId="0" borderId="14" xfId="0" applyNumberFormat="1" applyFont="1" applyFill="1" applyBorder="1" applyAlignment="1" applyProtection="1">
      <alignment vertical="top"/>
      <protection locked="0"/>
    </xf>
    <xf numFmtId="39" fontId="52" fillId="0" borderId="14" xfId="0" applyNumberFormat="1" applyFont="1" applyBorder="1" applyAlignment="1">
      <alignment horizontal="right" vertical="top" wrapText="1"/>
    </xf>
    <xf numFmtId="4" fontId="26" fillId="33" borderId="22" xfId="127" applyNumberFormat="1" applyFont="1" applyFill="1" applyBorder="1" applyAlignment="1" applyProtection="1">
      <alignment vertical="top"/>
      <protection locked="0"/>
    </xf>
    <xf numFmtId="43" fontId="22" fillId="38" borderId="0" xfId="47" applyFont="1" applyFill="1"/>
    <xf numFmtId="0" fontId="22" fillId="38" borderId="0" xfId="0" applyFont="1" applyFill="1"/>
    <xf numFmtId="0" fontId="4" fillId="0" borderId="0" xfId="126" applyFill="1"/>
    <xf numFmtId="0" fontId="0" fillId="0" borderId="0" xfId="0" applyFill="1"/>
    <xf numFmtId="4" fontId="25" fillId="0" borderId="0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0" xfId="120" applyFont="1" applyFill="1" applyBorder="1" applyAlignment="1">
      <alignment horizontal="justify" vertical="center" wrapText="1"/>
    </xf>
    <xf numFmtId="4" fontId="40" fillId="0" borderId="0" xfId="120" applyNumberFormat="1" applyFont="1" applyFill="1" applyBorder="1" applyAlignment="1">
      <alignment horizontal="right" wrapText="1"/>
    </xf>
    <xf numFmtId="4" fontId="43" fillId="0" borderId="0" xfId="120" applyNumberFormat="1" applyFont="1" applyFill="1" applyBorder="1" applyAlignment="1" applyProtection="1">
      <alignment horizontal="right" vertical="top"/>
    </xf>
    <xf numFmtId="4" fontId="22" fillId="0" borderId="0" xfId="42" applyNumberFormat="1" applyFont="1" applyBorder="1" applyProtection="1"/>
    <xf numFmtId="4" fontId="41" fillId="0" borderId="0" xfId="120" applyNumberFormat="1" applyFont="1" applyFill="1" applyBorder="1" applyAlignment="1">
      <alignment horizontal="right" wrapText="1"/>
    </xf>
    <xf numFmtId="0" fontId="21" fillId="0" borderId="0" xfId="120" applyFill="1" applyBorder="1"/>
    <xf numFmtId="43" fontId="0" fillId="0" borderId="0" xfId="122" applyFont="1" applyFill="1" applyBorder="1"/>
    <xf numFmtId="43" fontId="31" fillId="0" borderId="0" xfId="47" applyFont="1"/>
    <xf numFmtId="165" fontId="27" fillId="33" borderId="0" xfId="44" applyNumberFormat="1" applyFont="1" applyFill="1" applyBorder="1" applyAlignment="1" applyProtection="1">
      <alignment horizontal="right" vertical="top" indent="1"/>
      <protection locked="0"/>
    </xf>
    <xf numFmtId="165" fontId="27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0" borderId="0" xfId="44" applyNumberFormat="1" applyFont="1" applyFill="1" applyBorder="1" applyAlignment="1" applyProtection="1">
      <alignment horizontal="right" indent="1"/>
      <protection locked="0"/>
    </xf>
    <xf numFmtId="165" fontId="26" fillId="0" borderId="0" xfId="44" applyNumberFormat="1" applyFont="1" applyFill="1" applyBorder="1" applyAlignment="1" applyProtection="1">
      <alignment horizontal="right" vertical="top" indent="1"/>
      <protection locked="0"/>
    </xf>
    <xf numFmtId="165" fontId="26" fillId="33" borderId="0" xfId="44" applyNumberFormat="1" applyFont="1" applyFill="1" applyBorder="1" applyAlignment="1" applyProtection="1">
      <alignment horizontal="center" vertical="center"/>
      <protection locked="0"/>
    </xf>
    <xf numFmtId="0" fontId="27" fillId="33" borderId="0" xfId="42" applyFont="1" applyFill="1" applyBorder="1" applyAlignment="1" applyProtection="1">
      <alignment horizontal="left" vertical="top" wrapText="1"/>
    </xf>
    <xf numFmtId="43" fontId="34" fillId="0" borderId="0" xfId="47" applyFont="1"/>
    <xf numFmtId="4" fontId="27" fillId="33" borderId="0" xfId="42" applyNumberFormat="1" applyFont="1" applyFill="1" applyBorder="1" applyAlignment="1" applyProtection="1">
      <alignment vertical="center"/>
      <protection locked="0"/>
    </xf>
    <xf numFmtId="43" fontId="21" fillId="0" borderId="0" xfId="47" applyFont="1"/>
    <xf numFmtId="165" fontId="27" fillId="0" borderId="0" xfId="44" applyNumberFormat="1" applyFont="1" applyFill="1" applyBorder="1" applyAlignment="1" applyProtection="1">
      <alignment horizontal="left" vertical="top" indent="1"/>
      <protection locked="0"/>
    </xf>
    <xf numFmtId="0" fontId="31" fillId="0" borderId="0" xfId="42" applyFont="1" applyFill="1" applyBorder="1"/>
    <xf numFmtId="4" fontId="31" fillId="0" borderId="0" xfId="42" applyNumberFormat="1" applyFont="1" applyFill="1" applyBorder="1"/>
    <xf numFmtId="43" fontId="27" fillId="0" borderId="0" xfId="44" applyFont="1" applyFill="1" applyBorder="1" applyProtection="1"/>
    <xf numFmtId="4" fontId="21" fillId="0" borderId="0" xfId="120" applyNumberFormat="1"/>
    <xf numFmtId="4" fontId="27" fillId="33" borderId="0" xfId="47" applyNumberFormat="1" applyFont="1" applyFill="1" applyBorder="1" applyAlignment="1" applyProtection="1">
      <alignment vertical="top"/>
      <protection locked="0"/>
    </xf>
    <xf numFmtId="4" fontId="27" fillId="33" borderId="0" xfId="47" applyNumberFormat="1" applyFont="1" applyFill="1" applyBorder="1" applyAlignment="1" applyProtection="1">
      <alignment horizontal="right" vertical="top"/>
      <protection locked="0"/>
    </xf>
    <xf numFmtId="4" fontId="27" fillId="33" borderId="0" xfId="42" applyNumberFormat="1" applyFont="1" applyFill="1" applyBorder="1" applyAlignment="1" applyProtection="1">
      <alignment horizontal="right" vertical="top"/>
      <protection locked="0"/>
    </xf>
    <xf numFmtId="2" fontId="27" fillId="33" borderId="0" xfId="47" applyNumberFormat="1" applyFont="1" applyFill="1" applyBorder="1" applyAlignment="1" applyProtection="1">
      <alignment horizontal="right" vertical="top"/>
    </xf>
    <xf numFmtId="2" fontId="27" fillId="33" borderId="0" xfId="47" applyNumberFormat="1" applyFont="1" applyFill="1" applyBorder="1" applyAlignment="1" applyProtection="1">
      <alignment horizontal="right" vertical="top"/>
      <protection locked="0"/>
    </xf>
    <xf numFmtId="0" fontId="22" fillId="0" borderId="0" xfId="42" applyFont="1" applyBorder="1" applyAlignment="1" applyProtection="1">
      <alignment vertical="center"/>
    </xf>
    <xf numFmtId="0" fontId="22" fillId="33" borderId="0" xfId="42" applyFont="1" applyFill="1" applyBorder="1" applyAlignment="1" applyProtection="1">
      <alignment horizontal="right" vertical="center"/>
    </xf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Fill="1" applyBorder="1" applyAlignment="1">
      <alignment horizontal="left" vertical="center" wrapText="1" indent="1"/>
    </xf>
    <xf numFmtId="0" fontId="22" fillId="33" borderId="0" xfId="126" applyFont="1" applyFill="1" applyBorder="1" applyAlignment="1">
      <alignment horizontal="left" vertical="top"/>
    </xf>
    <xf numFmtId="49" fontId="26" fillId="33" borderId="28" xfId="44" applyNumberFormat="1" applyFont="1" applyFill="1" applyBorder="1" applyAlignment="1" applyProtection="1">
      <alignment horizontal="center" vertical="top"/>
    </xf>
    <xf numFmtId="0" fontId="26" fillId="33" borderId="27" xfId="42" applyFont="1" applyFill="1" applyBorder="1" applyAlignment="1" applyProtection="1">
      <alignment vertical="top" wrapText="1"/>
    </xf>
    <xf numFmtId="0" fontId="22" fillId="0" borderId="28" xfId="42" applyFont="1" applyBorder="1" applyProtection="1"/>
    <xf numFmtId="3" fontId="26" fillId="33" borderId="28" xfId="42" applyNumberFormat="1" applyFont="1" applyFill="1" applyBorder="1" applyAlignment="1" applyProtection="1">
      <alignment vertical="top"/>
    </xf>
    <xf numFmtId="0" fontId="28" fillId="33" borderId="27" xfId="42" applyFont="1" applyFill="1" applyBorder="1" applyAlignment="1" applyProtection="1">
      <alignment vertical="top" wrapText="1"/>
    </xf>
    <xf numFmtId="3" fontId="27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  <protection locked="0"/>
    </xf>
    <xf numFmtId="4" fontId="27" fillId="33" borderId="28" xfId="42" applyNumberFormat="1" applyFont="1" applyFill="1" applyBorder="1" applyAlignment="1" applyProtection="1">
      <alignment horizontal="right" vertical="top"/>
      <protection locked="0"/>
    </xf>
    <xf numFmtId="4" fontId="27" fillId="33" borderId="28" xfId="42" applyNumberFormat="1" applyFont="1" applyFill="1" applyBorder="1" applyAlignment="1" applyProtection="1">
      <alignment vertical="center"/>
      <protection locked="0"/>
    </xf>
    <xf numFmtId="0" fontId="27" fillId="33" borderId="27" xfId="42" applyFont="1" applyFill="1" applyBorder="1" applyAlignment="1" applyProtection="1">
      <alignment vertical="top" wrapText="1"/>
    </xf>
    <xf numFmtId="4" fontId="26" fillId="33" borderId="28" xfId="42" applyNumberFormat="1" applyFont="1" applyFill="1" applyBorder="1" applyAlignment="1" applyProtection="1">
      <alignment vertical="top"/>
    </xf>
    <xf numFmtId="4" fontId="27" fillId="33" borderId="28" xfId="42" applyNumberFormat="1" applyFont="1" applyFill="1" applyBorder="1" applyAlignment="1" applyProtection="1">
      <alignment vertical="top"/>
    </xf>
    <xf numFmtId="4" fontId="27" fillId="33" borderId="28" xfId="44" applyNumberFormat="1" applyFont="1" applyFill="1" applyBorder="1" applyAlignment="1" applyProtection="1">
      <alignment vertical="top"/>
    </xf>
    <xf numFmtId="0" fontId="27" fillId="33" borderId="27" xfId="42" applyFont="1" applyFill="1" applyBorder="1" applyAlignment="1" applyProtection="1">
      <alignment vertical="center" wrapText="1"/>
    </xf>
    <xf numFmtId="4" fontId="26" fillId="33" borderId="28" xfId="44" applyNumberFormat="1" applyFont="1" applyFill="1" applyBorder="1" applyAlignment="1" applyProtection="1">
      <alignment vertical="top"/>
    </xf>
    <xf numFmtId="0" fontId="22" fillId="33" borderId="33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vertical="top"/>
    </xf>
    <xf numFmtId="0" fontId="22" fillId="33" borderId="34" xfId="42" applyFont="1" applyFill="1" applyBorder="1" applyAlignment="1" applyProtection="1">
      <alignment horizontal="right" vertical="top"/>
    </xf>
    <xf numFmtId="0" fontId="22" fillId="33" borderId="35" xfId="42" applyFont="1" applyFill="1" applyBorder="1" applyAlignment="1" applyProtection="1">
      <alignment vertical="top"/>
    </xf>
    <xf numFmtId="0" fontId="26" fillId="33" borderId="27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vertical="center"/>
    </xf>
    <xf numFmtId="0" fontId="26" fillId="33" borderId="0" xfId="43" applyNumberFormat="1" applyFont="1" applyFill="1" applyBorder="1" applyAlignment="1" applyProtection="1">
      <alignment horizontal="right" vertical="top"/>
    </xf>
    <xf numFmtId="0" fontId="26" fillId="33" borderId="28" xfId="43" applyNumberFormat="1" applyFont="1" applyFill="1" applyBorder="1" applyAlignment="1" applyProtection="1">
      <alignment vertical="center"/>
    </xf>
    <xf numFmtId="4" fontId="48" fillId="0" borderId="28" xfId="0" applyNumberFormat="1" applyFont="1" applyFill="1" applyBorder="1" applyAlignment="1">
      <alignment horizontal="right" vertical="center"/>
    </xf>
    <xf numFmtId="4" fontId="44" fillId="0" borderId="28" xfId="46" applyNumberFormat="1" applyFont="1" applyFill="1" applyBorder="1" applyAlignment="1">
      <alignment horizontal="right" vertical="center"/>
    </xf>
    <xf numFmtId="4" fontId="54" fillId="0" borderId="28" xfId="0" applyNumberFormat="1" applyFont="1" applyFill="1" applyBorder="1" applyAlignment="1">
      <alignment horizontal="right" vertical="center"/>
    </xf>
    <xf numFmtId="4" fontId="56" fillId="0" borderId="28" xfId="46" applyNumberFormat="1" applyFont="1" applyFill="1" applyBorder="1" applyAlignment="1">
      <alignment horizontal="right" vertical="center" wrapText="1"/>
    </xf>
    <xf numFmtId="4" fontId="54" fillId="0" borderId="28" xfId="46" applyNumberFormat="1" applyFont="1" applyFill="1" applyBorder="1" applyAlignment="1">
      <alignment horizontal="right" vertical="center"/>
    </xf>
    <xf numFmtId="4" fontId="54" fillId="0" borderId="28" xfId="45" applyNumberFormat="1" applyFont="1" applyFill="1" applyBorder="1"/>
    <xf numFmtId="4" fontId="56" fillId="0" borderId="28" xfId="46" applyNumberFormat="1" applyFont="1" applyFill="1" applyBorder="1" applyAlignment="1">
      <alignment horizontal="right" vertical="center"/>
    </xf>
    <xf numFmtId="0" fontId="41" fillId="36" borderId="28" xfId="121" applyFont="1" applyFill="1" applyBorder="1" applyAlignment="1">
      <alignment horizontal="center" vertical="center" wrapText="1"/>
    </xf>
    <xf numFmtId="0" fontId="4" fillId="0" borderId="27" xfId="126" applyBorder="1"/>
    <xf numFmtId="0" fontId="33" fillId="33" borderId="27" xfId="126" applyFont="1" applyFill="1" applyBorder="1" applyAlignment="1">
      <alignment vertical="top"/>
    </xf>
    <xf numFmtId="0" fontId="22" fillId="33" borderId="27" xfId="126" applyFont="1" applyFill="1" applyBorder="1" applyAlignment="1">
      <alignment vertical="top"/>
    </xf>
    <xf numFmtId="0" fontId="29" fillId="33" borderId="27" xfId="126" applyFont="1" applyFill="1" applyBorder="1" applyAlignment="1">
      <alignment vertical="top"/>
    </xf>
    <xf numFmtId="0" fontId="22" fillId="33" borderId="33" xfId="126" applyFont="1" applyFill="1" applyBorder="1" applyAlignment="1">
      <alignment vertical="top"/>
    </xf>
    <xf numFmtId="0" fontId="22" fillId="33" borderId="34" xfId="126" applyFont="1" applyFill="1" applyBorder="1" applyAlignment="1">
      <alignment vertical="top"/>
    </xf>
    <xf numFmtId="0" fontId="26" fillId="33" borderId="27" xfId="43" applyNumberFormat="1" applyFont="1" applyFill="1" applyBorder="1" applyAlignment="1">
      <alignment vertical="center"/>
    </xf>
    <xf numFmtId="0" fontId="26" fillId="33" borderId="28" xfId="43" applyNumberFormat="1" applyFont="1" applyFill="1" applyBorder="1" applyAlignment="1">
      <alignment vertical="center"/>
    </xf>
    <xf numFmtId="0" fontId="41" fillId="36" borderId="38" xfId="126" applyFont="1" applyFill="1" applyBorder="1" applyAlignment="1">
      <alignment horizontal="center" vertical="center" wrapText="1"/>
    </xf>
    <xf numFmtId="0" fontId="41" fillId="36" borderId="38" xfId="121" applyFont="1" applyFill="1" applyBorder="1" applyAlignment="1">
      <alignment horizontal="center" vertical="center" wrapText="1"/>
    </xf>
    <xf numFmtId="0" fontId="41" fillId="36" borderId="35" xfId="121" applyFont="1" applyFill="1" applyBorder="1" applyAlignment="1">
      <alignment horizontal="center" vertical="center" wrapText="1"/>
    </xf>
    <xf numFmtId="43" fontId="29" fillId="33" borderId="22" xfId="47" applyFont="1" applyFill="1" applyBorder="1" applyAlignment="1">
      <alignment vertical="top"/>
    </xf>
    <xf numFmtId="43" fontId="29" fillId="33" borderId="28" xfId="47" applyFont="1" applyFill="1" applyBorder="1" applyAlignment="1">
      <alignment vertical="top"/>
    </xf>
    <xf numFmtId="43" fontId="22" fillId="33" borderId="38" xfId="47" applyFont="1" applyFill="1" applyBorder="1" applyAlignment="1">
      <alignment vertical="top"/>
    </xf>
    <xf numFmtId="43" fontId="22" fillId="33" borderId="35" xfId="47" applyFont="1" applyFill="1" applyBorder="1" applyAlignment="1">
      <alignment vertical="top"/>
    </xf>
    <xf numFmtId="4" fontId="29" fillId="33" borderId="22" xfId="47" applyNumberFormat="1" applyFont="1" applyFill="1" applyBorder="1" applyAlignment="1">
      <alignment vertical="top"/>
    </xf>
    <xf numFmtId="4" fontId="29" fillId="33" borderId="28" xfId="47" applyNumberFormat="1" applyFont="1" applyFill="1" applyBorder="1" applyAlignment="1">
      <alignment vertical="top"/>
    </xf>
    <xf numFmtId="4" fontId="22" fillId="33" borderId="22" xfId="47" applyNumberFormat="1" applyFont="1" applyFill="1" applyBorder="1" applyAlignment="1">
      <alignment vertical="top"/>
    </xf>
    <xf numFmtId="4" fontId="22" fillId="33" borderId="28" xfId="47" applyNumberFormat="1" applyFont="1" applyFill="1" applyBorder="1" applyAlignment="1">
      <alignment vertical="top"/>
    </xf>
    <xf numFmtId="4" fontId="27" fillId="33" borderId="22" xfId="47" applyNumberFormat="1" applyFont="1" applyFill="1" applyBorder="1" applyAlignment="1" applyProtection="1">
      <alignment vertical="top"/>
      <protection locked="0"/>
    </xf>
    <xf numFmtId="4" fontId="27" fillId="33" borderId="22" xfId="47" applyNumberFormat="1" applyFont="1" applyFill="1" applyBorder="1" applyAlignment="1">
      <alignment vertical="top"/>
    </xf>
    <xf numFmtId="4" fontId="27" fillId="33" borderId="28" xfId="47" applyNumberFormat="1" applyFont="1" applyFill="1" applyBorder="1" applyAlignment="1">
      <alignment vertical="top"/>
    </xf>
    <xf numFmtId="4" fontId="29" fillId="33" borderId="13" xfId="47" applyNumberFormat="1" applyFont="1" applyFill="1" applyBorder="1" applyAlignment="1">
      <alignment vertical="top"/>
    </xf>
    <xf numFmtId="4" fontId="29" fillId="33" borderId="36" xfId="47" applyNumberFormat="1" applyFont="1" applyFill="1" applyBorder="1" applyAlignment="1">
      <alignment vertical="top"/>
    </xf>
    <xf numFmtId="0" fontId="38" fillId="0" borderId="24" xfId="121" applyFont="1" applyFill="1" applyBorder="1" applyAlignment="1">
      <alignment horizontal="center" vertical="center"/>
    </xf>
    <xf numFmtId="0" fontId="39" fillId="0" borderId="25" xfId="121" applyFont="1" applyFill="1" applyBorder="1" applyAlignment="1">
      <alignment horizontal="center" vertical="center"/>
    </xf>
    <xf numFmtId="0" fontId="39" fillId="0" borderId="26" xfId="121" applyFont="1" applyFill="1" applyBorder="1" applyAlignment="1">
      <alignment horizontal="center" vertical="center"/>
    </xf>
    <xf numFmtId="0" fontId="40" fillId="35" borderId="27" xfId="120" applyFont="1" applyFill="1" applyBorder="1" applyAlignment="1">
      <alignment horizontal="justify" vertical="center" wrapText="1"/>
    </xf>
    <xf numFmtId="4" fontId="40" fillId="35" borderId="28" xfId="120" applyNumberFormat="1" applyFont="1" applyFill="1" applyBorder="1" applyAlignment="1">
      <alignment horizontal="right" wrapText="1"/>
    </xf>
    <xf numFmtId="0" fontId="40" fillId="35" borderId="27" xfId="120" applyFont="1" applyFill="1" applyBorder="1" applyAlignment="1">
      <alignment horizontal="justify" wrapText="1"/>
    </xf>
    <xf numFmtId="4" fontId="41" fillId="0" borderId="28" xfId="120" applyNumberFormat="1" applyFont="1" applyFill="1" applyBorder="1" applyAlignment="1">
      <alignment horizontal="right" wrapText="1"/>
    </xf>
    <xf numFmtId="0" fontId="42" fillId="0" borderId="27" xfId="120" applyFont="1" applyFill="1" applyBorder="1" applyAlignment="1">
      <alignment horizontal="justify" vertical="center" wrapText="1"/>
    </xf>
    <xf numFmtId="43" fontId="25" fillId="0" borderId="28" xfId="123" applyFont="1" applyFill="1" applyBorder="1" applyAlignment="1" applyProtection="1">
      <alignment horizontal="right" vertical="top" wrapText="1"/>
      <protection locked="0"/>
    </xf>
    <xf numFmtId="4" fontId="25" fillId="0" borderId="28" xfId="122" applyNumberFormat="1" applyFont="1" applyFill="1" applyBorder="1" applyAlignment="1" applyProtection="1">
      <alignment horizontal="right" vertical="top" wrapText="1"/>
      <protection locked="0"/>
    </xf>
    <xf numFmtId="0" fontId="41" fillId="0" borderId="27" xfId="120" applyFont="1" applyFill="1" applyBorder="1" applyAlignment="1">
      <alignment horizontal="justify" vertical="center" wrapText="1"/>
    </xf>
    <xf numFmtId="0" fontId="41" fillId="0" borderId="28" xfId="120" applyFont="1" applyFill="1" applyBorder="1" applyAlignment="1">
      <alignment horizontal="justify" vertical="center" wrapText="1"/>
    </xf>
    <xf numFmtId="0" fontId="40" fillId="0" borderId="27" xfId="120" applyFont="1" applyFill="1" applyBorder="1" applyAlignment="1">
      <alignment horizontal="justify" vertical="center" wrapText="1"/>
    </xf>
    <xf numFmtId="4" fontId="40" fillId="0" borderId="28" xfId="120" applyNumberFormat="1" applyFont="1" applyFill="1" applyBorder="1" applyAlignment="1">
      <alignment horizontal="right" vertical="center" wrapText="1"/>
    </xf>
    <xf numFmtId="0" fontId="40" fillId="0" borderId="27" xfId="120" applyFont="1" applyFill="1" applyBorder="1" applyAlignment="1">
      <alignment horizontal="justify" wrapText="1"/>
    </xf>
    <xf numFmtId="4" fontId="40" fillId="0" borderId="28" xfId="120" applyNumberFormat="1" applyFont="1" applyFill="1" applyBorder="1" applyAlignment="1">
      <alignment horizontal="right" wrapText="1"/>
    </xf>
    <xf numFmtId="4" fontId="43" fillId="0" borderId="28" xfId="120" applyNumberFormat="1" applyFont="1" applyFill="1" applyBorder="1" applyAlignment="1" applyProtection="1">
      <alignment horizontal="right" vertical="top"/>
    </xf>
    <xf numFmtId="0" fontId="21" fillId="0" borderId="33" xfId="120" applyFill="1" applyBorder="1"/>
    <xf numFmtId="4" fontId="40" fillId="0" borderId="34" xfId="120" applyNumberFormat="1" applyFont="1" applyFill="1" applyBorder="1" applyAlignment="1">
      <alignment horizontal="right" vertical="center" wrapText="1"/>
    </xf>
    <xf numFmtId="4" fontId="40" fillId="0" borderId="35" xfId="120" applyNumberFormat="1" applyFont="1" applyFill="1" applyBorder="1" applyAlignment="1">
      <alignment horizontal="right" vertical="center" wrapText="1"/>
    </xf>
    <xf numFmtId="0" fontId="26" fillId="0" borderId="24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left" indent="1"/>
    </xf>
    <xf numFmtId="0" fontId="26" fillId="0" borderId="25" xfId="42" applyFont="1" applyFill="1" applyBorder="1" applyAlignment="1" applyProtection="1">
      <alignment horizontal="center"/>
    </xf>
    <xf numFmtId="0" fontId="26" fillId="0" borderId="26" xfId="42" applyFont="1" applyFill="1" applyBorder="1" applyAlignment="1" applyProtection="1">
      <alignment horizontal="center"/>
    </xf>
    <xf numFmtId="0" fontId="22" fillId="0" borderId="28" xfId="42" applyFont="1" applyBorder="1" applyAlignment="1">
      <alignment horizontal="left" vertical="center" wrapText="1" indent="1"/>
    </xf>
    <xf numFmtId="165" fontId="26" fillId="33" borderId="28" xfId="44" applyNumberFormat="1" applyFont="1" applyFill="1" applyBorder="1" applyAlignment="1" applyProtection="1">
      <alignment horizontal="center" vertical="center"/>
      <protection locked="0"/>
    </xf>
    <xf numFmtId="0" fontId="22" fillId="0" borderId="27" xfId="42" applyFont="1" applyBorder="1" applyAlignment="1">
      <alignment horizontal="left" vertical="center" wrapText="1" indent="1"/>
    </xf>
    <xf numFmtId="165" fontId="27" fillId="33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33" borderId="28" xfId="44" applyNumberFormat="1" applyFont="1" applyFill="1" applyBorder="1" applyAlignment="1" applyProtection="1">
      <alignment horizontal="right" vertical="top" indent="1"/>
    </xf>
    <xf numFmtId="0" fontId="22" fillId="0" borderId="27" xfId="42" applyFont="1" applyFill="1" applyBorder="1" applyAlignment="1">
      <alignment horizontal="left" vertical="center" wrapText="1" indent="1"/>
    </xf>
    <xf numFmtId="165" fontId="26" fillId="0" borderId="28" xfId="44" applyNumberFormat="1" applyFont="1" applyFill="1" applyBorder="1" applyAlignment="1" applyProtection="1">
      <alignment horizontal="right" indent="1"/>
      <protection locked="0"/>
    </xf>
    <xf numFmtId="165" fontId="27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6" fillId="0" borderId="28" xfId="44" applyNumberFormat="1" applyFont="1" applyFill="1" applyBorder="1" applyAlignment="1" applyProtection="1">
      <alignment horizontal="right" vertical="top" indent="1"/>
      <protection locked="0"/>
    </xf>
    <xf numFmtId="165" fontId="27" fillId="0" borderId="28" xfId="44" applyNumberFormat="1" applyFont="1" applyFill="1" applyBorder="1" applyAlignment="1" applyProtection="1">
      <alignment horizontal="left" vertical="top" indent="1"/>
      <protection locked="0"/>
    </xf>
    <xf numFmtId="0" fontId="31" fillId="0" borderId="34" xfId="42" applyFont="1" applyFill="1" applyBorder="1" applyAlignment="1">
      <alignment horizontal="left" indent="1"/>
    </xf>
    <xf numFmtId="0" fontId="31" fillId="0" borderId="35" xfId="42" applyFont="1" applyFill="1" applyBorder="1" applyAlignment="1">
      <alignment horizontal="left" indent="1"/>
    </xf>
    <xf numFmtId="4" fontId="25" fillId="0" borderId="28" xfId="122" applyNumberFormat="1" applyFont="1" applyFill="1" applyBorder="1" applyAlignment="1" applyProtection="1">
      <alignment horizontal="right" vertical="top" wrapText="1"/>
    </xf>
    <xf numFmtId="43" fontId="48" fillId="0" borderId="0" xfId="46" applyFont="1" applyFill="1" applyBorder="1" applyAlignment="1">
      <alignment horizontal="justify" vertical="center"/>
    </xf>
    <xf numFmtId="43" fontId="44" fillId="0" borderId="0" xfId="47" applyFont="1" applyFill="1" applyBorder="1" applyAlignment="1">
      <alignment horizontal="right" vertical="center"/>
    </xf>
    <xf numFmtId="0" fontId="3" fillId="0" borderId="0" xfId="45" applyFont="1" applyAlignment="1">
      <alignment vertical="center"/>
    </xf>
    <xf numFmtId="0" fontId="3" fillId="0" borderId="0" xfId="45" applyFont="1"/>
    <xf numFmtId="0" fontId="3" fillId="0" borderId="0" xfId="45" applyFont="1" applyAlignment="1"/>
    <xf numFmtId="43" fontId="3" fillId="0" borderId="0" xfId="47" applyFont="1"/>
    <xf numFmtId="0" fontId="3" fillId="0" borderId="0" xfId="45" applyFont="1" applyBorder="1" applyAlignment="1">
      <alignment vertical="center"/>
    </xf>
    <xf numFmtId="0" fontId="3" fillId="0" borderId="0" xfId="45" applyFont="1" applyBorder="1"/>
    <xf numFmtId="43" fontId="3" fillId="0" borderId="25" xfId="47" applyFont="1" applyFill="1" applyBorder="1" applyAlignment="1">
      <alignment horizontal="right" vertical="center"/>
    </xf>
    <xf numFmtId="43" fontId="3" fillId="0" borderId="27" xfId="46" applyFont="1" applyFill="1" applyBorder="1" applyAlignment="1">
      <alignment horizontal="justify" vertical="center"/>
    </xf>
    <xf numFmtId="0" fontId="3" fillId="0" borderId="0" xfId="0" applyFont="1" applyAlignment="1">
      <alignment vertical="center"/>
    </xf>
    <xf numFmtId="43" fontId="3" fillId="0" borderId="0" xfId="46" applyFont="1" applyFill="1" applyBorder="1" applyAlignment="1">
      <alignment horizontal="justify" vertical="center"/>
    </xf>
    <xf numFmtId="0" fontId="3" fillId="0" borderId="0" xfId="45" applyFont="1" applyFill="1" applyBorder="1"/>
    <xf numFmtId="43" fontId="3" fillId="0" borderId="27" xfId="46" applyFont="1" applyFill="1" applyBorder="1" applyAlignment="1">
      <alignment vertical="center"/>
    </xf>
    <xf numFmtId="43" fontId="3" fillId="0" borderId="0" xfId="46" applyFont="1" applyFill="1" applyBorder="1" applyAlignment="1">
      <alignment vertical="center"/>
    </xf>
    <xf numFmtId="0" fontId="3" fillId="0" borderId="0" xfId="45" applyFont="1" applyFill="1" applyBorder="1" applyAlignment="1">
      <alignment vertical="center"/>
    </xf>
    <xf numFmtId="0" fontId="47" fillId="34" borderId="32" xfId="45" applyFont="1" applyFill="1" applyBorder="1" applyAlignment="1">
      <alignment horizontal="center" vertical="center"/>
    </xf>
    <xf numFmtId="0" fontId="3" fillId="0" borderId="24" xfId="45" applyFont="1" applyFill="1" applyBorder="1" applyAlignment="1">
      <alignment vertical="center"/>
    </xf>
    <xf numFmtId="0" fontId="3" fillId="0" borderId="25" xfId="45" applyFont="1" applyFill="1" applyBorder="1" applyAlignment="1">
      <alignment vertical="center"/>
    </xf>
    <xf numFmtId="4" fontId="3" fillId="0" borderId="26" xfId="45" applyNumberFormat="1" applyFont="1" applyFill="1" applyBorder="1" applyAlignment="1">
      <alignment horizontal="right" vertical="center"/>
    </xf>
    <xf numFmtId="43" fontId="3" fillId="0" borderId="0" xfId="47" applyFont="1" applyFill="1" applyBorder="1" applyAlignment="1">
      <alignment horizontal="right" vertical="center"/>
    </xf>
    <xf numFmtId="4" fontId="3" fillId="0" borderId="28" xfId="46" applyNumberFormat="1" applyFont="1" applyFill="1" applyBorder="1" applyAlignment="1">
      <alignment horizontal="right" vertical="center"/>
    </xf>
    <xf numFmtId="43" fontId="48" fillId="0" borderId="0" xfId="47" applyFont="1" applyFill="1" applyBorder="1" applyAlignment="1">
      <alignment horizontal="right" vertical="center"/>
    </xf>
    <xf numFmtId="43" fontId="54" fillId="0" borderId="0" xfId="47" applyFont="1" applyFill="1" applyBorder="1" applyAlignment="1">
      <alignment horizontal="right" vertical="center"/>
    </xf>
    <xf numFmtId="43" fontId="56" fillId="0" borderId="0" xfId="47" applyFont="1" applyFill="1" applyBorder="1" applyAlignment="1">
      <alignment horizontal="right" vertical="center" wrapText="1"/>
    </xf>
    <xf numFmtId="43" fontId="54" fillId="0" borderId="0" xfId="47" applyFont="1" applyFill="1" applyBorder="1"/>
    <xf numFmtId="43" fontId="56" fillId="0" borderId="0" xfId="47" applyFont="1" applyFill="1" applyBorder="1" applyAlignment="1">
      <alignment horizontal="right" vertical="center"/>
    </xf>
    <xf numFmtId="0" fontId="44" fillId="33" borderId="0" xfId="42" applyFont="1" applyFill="1" applyBorder="1" applyAlignment="1" applyProtection="1">
      <alignment vertical="top"/>
    </xf>
    <xf numFmtId="0" fontId="47" fillId="34" borderId="11" xfId="47" applyNumberFormat="1" applyFont="1" applyFill="1" applyBorder="1" applyAlignment="1">
      <alignment horizontal="center" vertical="center"/>
    </xf>
    <xf numFmtId="0" fontId="2" fillId="0" borderId="0" xfId="0" applyFont="1" applyFill="1"/>
    <xf numFmtId="0" fontId="57" fillId="0" borderId="0" xfId="120" applyFont="1"/>
    <xf numFmtId="0" fontId="57" fillId="0" borderId="0" xfId="120" applyFont="1" applyBorder="1"/>
    <xf numFmtId="43" fontId="1" fillId="0" borderId="0" xfId="46" applyFont="1" applyFill="1" applyBorder="1" applyAlignment="1">
      <alignment horizontal="justify" vertical="center"/>
    </xf>
    <xf numFmtId="0" fontId="4" fillId="0" borderId="0" xfId="124"/>
    <xf numFmtId="171" fontId="38" fillId="39" borderId="20" xfId="125" applyNumberFormat="1" applyFont="1" applyFill="1" applyBorder="1" applyAlignment="1">
      <alignment horizontal="center" vertical="center" wrapText="1"/>
    </xf>
    <xf numFmtId="0" fontId="58" fillId="33" borderId="10" xfId="124" applyFont="1" applyFill="1" applyBorder="1" applyAlignment="1">
      <alignment horizontal="left" vertical="top"/>
    </xf>
    <xf numFmtId="0" fontId="59" fillId="33" borderId="12" xfId="124" applyFont="1" applyFill="1" applyBorder="1" applyAlignment="1">
      <alignment vertical="top" wrapText="1"/>
    </xf>
    <xf numFmtId="0" fontId="59" fillId="33" borderId="21" xfId="124" applyFont="1" applyFill="1" applyBorder="1" applyAlignment="1">
      <alignment vertical="top"/>
    </xf>
    <xf numFmtId="172" fontId="60" fillId="33" borderId="21" xfId="125" applyNumberFormat="1" applyFont="1" applyFill="1" applyBorder="1" applyAlignment="1" applyProtection="1">
      <alignment vertical="top"/>
      <protection locked="0"/>
    </xf>
    <xf numFmtId="0" fontId="60" fillId="33" borderId="21" xfId="124" applyFont="1" applyFill="1" applyBorder="1" applyAlignment="1" applyProtection="1">
      <alignment vertical="top"/>
      <protection locked="0"/>
    </xf>
    <xf numFmtId="0" fontId="61" fillId="33" borderId="21" xfId="124" applyFont="1" applyFill="1" applyBorder="1" applyAlignment="1" applyProtection="1">
      <alignment vertical="top"/>
      <protection locked="0"/>
    </xf>
    <xf numFmtId="0" fontId="58" fillId="33" borderId="21" xfId="124" applyFont="1" applyFill="1" applyBorder="1" applyAlignment="1" applyProtection="1">
      <alignment horizontal="left" vertical="top"/>
      <protection locked="0"/>
    </xf>
    <xf numFmtId="165" fontId="39" fillId="0" borderId="22" xfId="125" applyNumberFormat="1" applyFont="1" applyFill="1" applyBorder="1" applyAlignment="1">
      <alignment horizontal="right" vertical="top"/>
    </xf>
    <xf numFmtId="165" fontId="61" fillId="0" borderId="22" xfId="125" applyNumberFormat="1" applyFont="1" applyFill="1" applyBorder="1" applyAlignment="1" applyProtection="1">
      <alignment horizontal="right" vertical="top"/>
      <protection locked="0"/>
    </xf>
    <xf numFmtId="165" fontId="61" fillId="0" borderId="22" xfId="125" applyNumberFormat="1" applyFont="1" applyFill="1" applyBorder="1" applyAlignment="1">
      <alignment horizontal="right" vertical="top"/>
    </xf>
    <xf numFmtId="0" fontId="3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vertical="top"/>
    </xf>
    <xf numFmtId="165" fontId="61" fillId="0" borderId="22" xfId="125" applyNumberFormat="1" applyFont="1" applyFill="1" applyBorder="1" applyAlignment="1" applyProtection="1">
      <alignment horizontal="right" vertical="top"/>
    </xf>
    <xf numFmtId="165" fontId="39" fillId="0" borderId="22" xfId="125" applyNumberFormat="1" applyFont="1" applyFill="1" applyBorder="1" applyAlignment="1">
      <alignment horizontal="right" vertical="center"/>
    </xf>
    <xf numFmtId="0" fontId="59" fillId="0" borderId="13" xfId="124" applyFont="1" applyFill="1" applyBorder="1" applyAlignment="1">
      <alignment vertical="top"/>
    </xf>
    <xf numFmtId="0" fontId="60" fillId="0" borderId="14" xfId="124" applyFont="1" applyFill="1" applyBorder="1" applyAlignment="1">
      <alignment vertical="top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165" fontId="39" fillId="0" borderId="23" xfId="125" applyNumberFormat="1" applyFont="1" applyFill="1" applyBorder="1" applyAlignment="1">
      <alignment horizontal="right" vertical="top"/>
    </xf>
    <xf numFmtId="0" fontId="27" fillId="33" borderId="0" xfId="124" applyFont="1" applyFill="1" applyAlignment="1">
      <alignment wrapText="1"/>
    </xf>
    <xf numFmtId="166" fontId="26" fillId="33" borderId="0" xfId="47" applyNumberFormat="1" applyFont="1" applyFill="1" applyBorder="1" applyAlignment="1" applyProtection="1">
      <alignment vertical="top"/>
    </xf>
    <xf numFmtId="0" fontId="4" fillId="0" borderId="0" xfId="124" applyAlignment="1">
      <alignment horizontal="left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1" fillId="0" borderId="0" xfId="124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124" applyFill="1" applyAlignment="1">
      <alignment horizontal="center"/>
    </xf>
    <xf numFmtId="0" fontId="22" fillId="0" borderId="0" xfId="42" applyFont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43" fontId="48" fillId="0" borderId="0" xfId="46" applyFont="1" applyFill="1" applyBorder="1" applyAlignment="1">
      <alignment horizontal="justify" vertical="center"/>
    </xf>
    <xf numFmtId="0" fontId="31" fillId="0" borderId="0" xfId="120" applyFont="1"/>
    <xf numFmtId="0" fontId="34" fillId="0" borderId="0" xfId="42" applyFont="1" applyFill="1" applyBorder="1"/>
    <xf numFmtId="0" fontId="26" fillId="33" borderId="0" xfId="42" applyFont="1" applyFill="1" applyBorder="1" applyAlignment="1" applyProtection="1">
      <alignment horizontal="left" vertical="top" wrapText="1"/>
    </xf>
    <xf numFmtId="0" fontId="27" fillId="33" borderId="0" xfId="42" applyFont="1" applyFill="1" applyBorder="1" applyAlignment="1" applyProtection="1">
      <alignment horizontal="left" vertical="top" wrapText="1"/>
    </xf>
    <xf numFmtId="0" fontId="26" fillId="33" borderId="27" xfId="42" applyFont="1" applyFill="1" applyBorder="1" applyAlignment="1" applyProtection="1">
      <alignment horizontal="left" vertical="top" wrapText="1"/>
    </xf>
    <xf numFmtId="0" fontId="23" fillId="36" borderId="24" xfId="42" applyNumberFormat="1" applyFont="1" applyFill="1" applyBorder="1" applyAlignment="1" applyProtection="1">
      <alignment horizontal="center" vertical="center"/>
      <protection locked="0"/>
    </xf>
    <xf numFmtId="0" fontId="23" fillId="36" borderId="25" xfId="42" applyNumberFormat="1" applyFont="1" applyFill="1" applyBorder="1" applyAlignment="1" applyProtection="1">
      <alignment horizontal="center" vertical="center"/>
      <protection locked="0"/>
    </xf>
    <xf numFmtId="0" fontId="23" fillId="36" borderId="26" xfId="42" applyNumberFormat="1" applyFont="1" applyFill="1" applyBorder="1" applyAlignment="1" applyProtection="1">
      <alignment horizontal="center" vertical="center"/>
      <protection locked="0"/>
    </xf>
    <xf numFmtId="0" fontId="23" fillId="36" borderId="27" xfId="42" applyFont="1" applyFill="1" applyBorder="1" applyAlignment="1" applyProtection="1">
      <alignment horizontal="center" vertical="center"/>
    </xf>
    <xf numFmtId="0" fontId="23" fillId="36" borderId="0" xfId="42" applyFont="1" applyFill="1" applyBorder="1" applyAlignment="1" applyProtection="1">
      <alignment horizontal="center" vertical="center"/>
    </xf>
    <xf numFmtId="0" fontId="23" fillId="36" borderId="28" xfId="42" applyFont="1" applyFill="1" applyBorder="1" applyAlignment="1" applyProtection="1">
      <alignment horizontal="center" vertical="center"/>
    </xf>
    <xf numFmtId="0" fontId="23" fillId="36" borderId="33" xfId="42" applyFont="1" applyFill="1" applyBorder="1" applyAlignment="1" applyProtection="1">
      <alignment horizontal="center" vertical="center"/>
    </xf>
    <xf numFmtId="0" fontId="23" fillId="36" borderId="34" xfId="42" applyFont="1" applyFill="1" applyBorder="1" applyAlignment="1" applyProtection="1">
      <alignment horizontal="center" vertical="center"/>
    </xf>
    <xf numFmtId="0" fontId="23" fillId="36" borderId="35" xfId="42" applyFont="1" applyFill="1" applyBorder="1" applyAlignment="1" applyProtection="1">
      <alignment horizontal="center" vertical="center"/>
    </xf>
    <xf numFmtId="0" fontId="27" fillId="33" borderId="27" xfId="42" applyFont="1" applyFill="1" applyBorder="1" applyAlignment="1" applyProtection="1">
      <alignment horizontal="left" vertical="top" wrapText="1"/>
    </xf>
    <xf numFmtId="0" fontId="27" fillId="33" borderId="27" xfId="42" applyFont="1" applyFill="1" applyBorder="1" applyAlignment="1" applyProtection="1">
      <alignment horizontal="left" vertical="center" wrapText="1"/>
    </xf>
    <xf numFmtId="0" fontId="27" fillId="33" borderId="0" xfId="42" applyFont="1" applyFill="1" applyBorder="1" applyAlignment="1" applyProtection="1">
      <alignment horizontal="left" vertical="center" wrapText="1"/>
    </xf>
    <xf numFmtId="0" fontId="26" fillId="33" borderId="27" xfId="42" applyFont="1" applyFill="1" applyBorder="1" applyAlignment="1" applyProtection="1">
      <alignment horizontal="left" vertical="center" wrapText="1"/>
    </xf>
    <xf numFmtId="0" fontId="26" fillId="33" borderId="0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left" vertical="center" wrapText="1" indent="1"/>
    </xf>
    <xf numFmtId="0" fontId="26" fillId="36" borderId="24" xfId="42" applyNumberFormat="1" applyFont="1" applyFill="1" applyBorder="1" applyAlignment="1" applyProtection="1">
      <alignment horizontal="center" wrapText="1"/>
      <protection locked="0"/>
    </xf>
    <xf numFmtId="0" fontId="26" fillId="36" borderId="25" xfId="42" applyNumberFormat="1" applyFont="1" applyFill="1" applyBorder="1" applyAlignment="1" applyProtection="1">
      <alignment horizontal="center" wrapText="1"/>
      <protection locked="0"/>
    </xf>
    <xf numFmtId="0" fontId="26" fillId="36" borderId="26" xfId="42" applyNumberFormat="1" applyFont="1" applyFill="1" applyBorder="1" applyAlignment="1" applyProtection="1">
      <alignment horizontal="center" wrapText="1"/>
      <protection locked="0"/>
    </xf>
    <xf numFmtId="0" fontId="26" fillId="36" borderId="27" xfId="42" applyFont="1" applyFill="1" applyBorder="1" applyAlignment="1" applyProtection="1">
      <alignment horizontal="center" wrapText="1"/>
    </xf>
    <xf numFmtId="0" fontId="26" fillId="36" borderId="0" xfId="42" applyFont="1" applyFill="1" applyBorder="1" applyAlignment="1" applyProtection="1">
      <alignment horizontal="center" wrapText="1"/>
    </xf>
    <xf numFmtId="0" fontId="26" fillId="36" borderId="28" xfId="42" applyFont="1" applyFill="1" applyBorder="1" applyAlignment="1" applyProtection="1">
      <alignment horizontal="center" wrapText="1"/>
    </xf>
    <xf numFmtId="0" fontId="26" fillId="36" borderId="33" xfId="42" applyFont="1" applyFill="1" applyBorder="1" applyAlignment="1" applyProtection="1">
      <alignment horizontal="center" wrapText="1"/>
    </xf>
    <xf numFmtId="0" fontId="26" fillId="36" borderId="34" xfId="42" applyFont="1" applyFill="1" applyBorder="1" applyAlignment="1" applyProtection="1">
      <alignment horizontal="center" wrapText="1"/>
    </xf>
    <xf numFmtId="0" fontId="26" fillId="36" borderId="35" xfId="42" applyFont="1" applyFill="1" applyBorder="1" applyAlignment="1" applyProtection="1">
      <alignment horizontal="center" wrapText="1"/>
    </xf>
    <xf numFmtId="0" fontId="29" fillId="0" borderId="27" xfId="42" applyFont="1" applyBorder="1" applyAlignment="1">
      <alignment horizontal="left" vertical="center" wrapText="1" indent="1"/>
    </xf>
    <xf numFmtId="0" fontId="29" fillId="0" borderId="0" xfId="42" applyFont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vertical="center" wrapText="1" indent="1"/>
    </xf>
    <xf numFmtId="0" fontId="29" fillId="0" borderId="0" xfId="42" applyFont="1" applyFill="1" applyBorder="1" applyAlignment="1">
      <alignment horizontal="left" vertical="center" wrapText="1" indent="1"/>
    </xf>
    <xf numFmtId="0" fontId="22" fillId="0" borderId="0" xfId="42" applyFont="1" applyFill="1" applyBorder="1" applyAlignment="1">
      <alignment horizontal="left" vertical="center" wrapText="1" indent="1"/>
    </xf>
    <xf numFmtId="0" fontId="29" fillId="0" borderId="27" xfId="42" applyFont="1" applyFill="1" applyBorder="1" applyAlignment="1">
      <alignment horizontal="left" wrapText="1" indent="1"/>
    </xf>
    <xf numFmtId="0" fontId="29" fillId="0" borderId="0" xfId="42" applyFont="1" applyFill="1" applyBorder="1" applyAlignment="1">
      <alignment horizontal="left" wrapText="1" indent="1"/>
    </xf>
    <xf numFmtId="0" fontId="33" fillId="0" borderId="27" xfId="42" applyFont="1" applyFill="1" applyBorder="1" applyAlignment="1">
      <alignment horizontal="left" vertical="center" wrapText="1" indent="1"/>
    </xf>
    <xf numFmtId="0" fontId="33" fillId="0" borderId="0" xfId="42" applyFont="1" applyFill="1" applyBorder="1" applyAlignment="1">
      <alignment horizontal="left" vertical="center" wrapText="1" indent="1"/>
    </xf>
    <xf numFmtId="0" fontId="53" fillId="0" borderId="33" xfId="42" applyFont="1" applyBorder="1" applyAlignment="1">
      <alignment horizontal="left" vertical="center" wrapText="1" indent="1"/>
    </xf>
    <xf numFmtId="0" fontId="45" fillId="0" borderId="34" xfId="42" applyFont="1" applyBorder="1" applyAlignment="1">
      <alignment horizontal="left" vertical="center" wrapText="1" indent="1"/>
    </xf>
    <xf numFmtId="0" fontId="22" fillId="0" borderId="27" xfId="42" applyFont="1" applyFill="1" applyBorder="1" applyAlignment="1">
      <alignment horizontal="left" vertical="center" wrapText="1" indent="1"/>
    </xf>
    <xf numFmtId="0" fontId="23" fillId="36" borderId="27" xfId="42" applyNumberFormat="1" applyFont="1" applyFill="1" applyBorder="1" applyAlignment="1" applyProtection="1">
      <alignment horizontal="center" vertical="center"/>
      <protection locked="0"/>
    </xf>
    <xf numFmtId="0" fontId="23" fillId="36" borderId="0" xfId="42" applyNumberFormat="1" applyFont="1" applyFill="1" applyBorder="1" applyAlignment="1" applyProtection="1">
      <alignment horizontal="center" vertical="center"/>
      <protection locked="0"/>
    </xf>
    <xf numFmtId="0" fontId="23" fillId="36" borderId="28" xfId="42" applyNumberFormat="1" applyFont="1" applyFill="1" applyBorder="1" applyAlignment="1" applyProtection="1">
      <alignment horizontal="center" vertical="center"/>
      <protection locked="0"/>
    </xf>
    <xf numFmtId="0" fontId="23" fillId="36" borderId="33" xfId="42" applyNumberFormat="1" applyFont="1" applyFill="1" applyBorder="1" applyAlignment="1" applyProtection="1">
      <alignment horizontal="center" vertical="center"/>
      <protection locked="0"/>
    </xf>
    <xf numFmtId="0" fontId="23" fillId="36" borderId="34" xfId="42" applyNumberFormat="1" applyFont="1" applyFill="1" applyBorder="1" applyAlignment="1" applyProtection="1">
      <alignment horizontal="center" vertical="center"/>
      <protection locked="0"/>
    </xf>
    <xf numFmtId="0" fontId="23" fillId="36" borderId="35" xfId="42" applyNumberFormat="1" applyFont="1" applyFill="1" applyBorder="1" applyAlignment="1" applyProtection="1">
      <alignment horizontal="center" vertical="center"/>
      <protection locked="0"/>
    </xf>
    <xf numFmtId="43" fontId="55" fillId="0" borderId="27" xfId="46" applyFont="1" applyFill="1" applyBorder="1" applyAlignment="1">
      <alignment horizontal="justify" vertical="center" wrapText="1"/>
    </xf>
    <xf numFmtId="43" fontId="55" fillId="0" borderId="0" xfId="46" applyFont="1" applyFill="1" applyBorder="1" applyAlignment="1">
      <alignment horizontal="justify" vertical="center" wrapText="1"/>
    </xf>
    <xf numFmtId="0" fontId="3" fillId="0" borderId="33" xfId="45" applyFont="1" applyFill="1" applyBorder="1" applyAlignment="1">
      <alignment horizontal="justify" vertical="center"/>
    </xf>
    <xf numFmtId="0" fontId="3" fillId="0" borderId="34" xfId="45" applyFont="1" applyFill="1" applyBorder="1" applyAlignment="1">
      <alignment horizontal="justify" vertical="center"/>
    </xf>
    <xf numFmtId="0" fontId="3" fillId="0" borderId="35" xfId="45" applyFont="1" applyFill="1" applyBorder="1" applyAlignment="1">
      <alignment horizontal="justify" vertical="center"/>
    </xf>
    <xf numFmtId="43" fontId="48" fillId="0" borderId="27" xfId="46" applyFont="1" applyFill="1" applyBorder="1" applyAlignment="1">
      <alignment horizontal="justify" vertical="center"/>
    </xf>
    <xf numFmtId="43" fontId="48" fillId="0" borderId="0" xfId="46" applyFont="1" applyFill="1" applyBorder="1" applyAlignment="1">
      <alignment horizontal="justify" vertical="center"/>
    </xf>
    <xf numFmtId="43" fontId="55" fillId="0" borderId="27" xfId="46" applyFont="1" applyFill="1" applyBorder="1" applyAlignment="1">
      <alignment horizontal="justify" vertical="center"/>
    </xf>
    <xf numFmtId="43" fontId="55" fillId="0" borderId="0" xfId="46" applyFont="1" applyFill="1" applyBorder="1" applyAlignment="1">
      <alignment horizontal="justify" vertical="center"/>
    </xf>
    <xf numFmtId="0" fontId="48" fillId="36" borderId="24" xfId="45" applyFont="1" applyFill="1" applyBorder="1" applyAlignment="1">
      <alignment horizontal="center" vertical="center"/>
    </xf>
    <xf numFmtId="0" fontId="48" fillId="36" borderId="25" xfId="45" applyFont="1" applyFill="1" applyBorder="1" applyAlignment="1">
      <alignment horizontal="center" vertical="center"/>
    </xf>
    <xf numFmtId="0" fontId="48" fillId="36" borderId="26" xfId="45" applyFont="1" applyFill="1" applyBorder="1" applyAlignment="1">
      <alignment horizontal="center" vertical="center"/>
    </xf>
    <xf numFmtId="0" fontId="48" fillId="36" borderId="27" xfId="45" applyFont="1" applyFill="1" applyBorder="1" applyAlignment="1">
      <alignment horizontal="center" vertical="center"/>
    </xf>
    <xf numFmtId="0" fontId="48" fillId="36" borderId="0" xfId="45" applyFont="1" applyFill="1" applyBorder="1" applyAlignment="1">
      <alignment horizontal="center" vertical="center"/>
    </xf>
    <xf numFmtId="0" fontId="48" fillId="36" borderId="28" xfId="45" applyFont="1" applyFill="1" applyBorder="1" applyAlignment="1">
      <alignment horizontal="center" vertical="center"/>
    </xf>
    <xf numFmtId="0" fontId="48" fillId="36" borderId="29" xfId="45" applyFont="1" applyFill="1" applyBorder="1" applyAlignment="1">
      <alignment horizontal="center" vertical="center"/>
    </xf>
    <xf numFmtId="0" fontId="48" fillId="36" borderId="16" xfId="45" applyFont="1" applyFill="1" applyBorder="1" applyAlignment="1">
      <alignment horizontal="center" vertical="center"/>
    </xf>
    <xf numFmtId="0" fontId="48" fillId="36" borderId="30" xfId="45" applyFont="1" applyFill="1" applyBorder="1" applyAlignment="1">
      <alignment horizontal="center" vertical="center"/>
    </xf>
    <xf numFmtId="0" fontId="47" fillId="34" borderId="31" xfId="45" applyFont="1" applyFill="1" applyBorder="1" applyAlignment="1">
      <alignment horizontal="center" vertical="center"/>
    </xf>
    <xf numFmtId="0" fontId="47" fillId="34" borderId="11" xfId="45" applyFont="1" applyFill="1" applyBorder="1" applyAlignment="1">
      <alignment horizontal="center" vertical="center"/>
    </xf>
    <xf numFmtId="0" fontId="22" fillId="33" borderId="0" xfId="126" applyFont="1" applyFill="1" applyBorder="1" applyAlignment="1">
      <alignment horizontal="left" vertical="top"/>
    </xf>
    <xf numFmtId="0" fontId="26" fillId="33" borderId="0" xfId="126" applyFont="1" applyFill="1" applyBorder="1" applyAlignment="1">
      <alignment horizontal="left" vertical="top" wrapText="1"/>
    </xf>
    <xf numFmtId="0" fontId="22" fillId="0" borderId="0" xfId="126" applyFont="1" applyFill="1" applyBorder="1" applyAlignment="1">
      <alignment horizontal="left" vertical="top"/>
    </xf>
    <xf numFmtId="0" fontId="29" fillId="33" borderId="0" xfId="126" applyFont="1" applyFill="1" applyBorder="1" applyAlignment="1">
      <alignment horizontal="left" vertical="top"/>
    </xf>
    <xf numFmtId="0" fontId="23" fillId="36" borderId="24" xfId="0" applyNumberFormat="1" applyFont="1" applyFill="1" applyBorder="1" applyAlignment="1" applyProtection="1">
      <alignment horizontal="center" vertical="center"/>
      <protection locked="0"/>
    </xf>
    <xf numFmtId="0" fontId="23" fillId="36" borderId="25" xfId="0" applyNumberFormat="1" applyFont="1" applyFill="1" applyBorder="1" applyAlignment="1" applyProtection="1">
      <alignment horizontal="center" vertical="center"/>
      <protection locked="0"/>
    </xf>
    <xf numFmtId="0" fontId="23" fillId="36" borderId="26" xfId="0" applyNumberFormat="1" applyFont="1" applyFill="1" applyBorder="1" applyAlignment="1" applyProtection="1">
      <alignment horizontal="center" vertical="center"/>
      <protection locked="0"/>
    </xf>
    <xf numFmtId="0" fontId="23" fillId="36" borderId="27" xfId="0" applyNumberFormat="1" applyFont="1" applyFill="1" applyBorder="1" applyAlignment="1" applyProtection="1">
      <alignment horizontal="center" vertical="center"/>
      <protection locked="0"/>
    </xf>
    <xf numFmtId="0" fontId="23" fillId="36" borderId="0" xfId="0" applyNumberFormat="1" applyFont="1" applyFill="1" applyBorder="1" applyAlignment="1" applyProtection="1">
      <alignment horizontal="center" vertical="center"/>
      <protection locked="0"/>
    </xf>
    <xf numFmtId="0" fontId="23" fillId="36" borderId="28" xfId="0" applyNumberFormat="1" applyFont="1" applyFill="1" applyBorder="1" applyAlignment="1" applyProtection="1">
      <alignment horizontal="center" vertical="center"/>
      <protection locked="0"/>
    </xf>
    <xf numFmtId="0" fontId="23" fillId="36" borderId="29" xfId="0" applyNumberFormat="1" applyFont="1" applyFill="1" applyBorder="1" applyAlignment="1" applyProtection="1">
      <alignment horizontal="center" vertical="center"/>
      <protection locked="0"/>
    </xf>
    <xf numFmtId="0" fontId="23" fillId="36" borderId="16" xfId="0" applyNumberFormat="1" applyFont="1" applyFill="1" applyBorder="1" applyAlignment="1" applyProtection="1">
      <alignment horizontal="center" vertical="center"/>
      <protection locked="0"/>
    </xf>
    <xf numFmtId="0" fontId="23" fillId="36" borderId="30" xfId="0" applyNumberFormat="1" applyFont="1" applyFill="1" applyBorder="1" applyAlignment="1" applyProtection="1">
      <alignment horizontal="center" vertical="center"/>
      <protection locked="0"/>
    </xf>
    <xf numFmtId="0" fontId="41" fillId="36" borderId="31" xfId="121" applyFont="1" applyFill="1" applyBorder="1" applyAlignment="1">
      <alignment horizontal="center" vertical="center" wrapText="1"/>
    </xf>
    <xf numFmtId="0" fontId="41" fillId="36" borderId="11" xfId="121" applyFont="1" applyFill="1" applyBorder="1" applyAlignment="1">
      <alignment horizontal="center" vertical="center" wrapText="1"/>
    </xf>
    <xf numFmtId="0" fontId="41" fillId="36" borderId="12" xfId="121" applyFont="1" applyFill="1" applyBorder="1" applyAlignment="1">
      <alignment horizontal="center" vertical="center" wrapText="1"/>
    </xf>
    <xf numFmtId="0" fontId="41" fillId="36" borderId="33" xfId="121" applyFont="1" applyFill="1" applyBorder="1" applyAlignment="1">
      <alignment horizontal="center" vertical="center" wrapText="1"/>
    </xf>
    <xf numFmtId="0" fontId="41" fillId="36" borderId="34" xfId="121" applyFont="1" applyFill="1" applyBorder="1" applyAlignment="1">
      <alignment horizontal="center" vertical="center" wrapText="1"/>
    </xf>
    <xf numFmtId="0" fontId="41" fillId="36" borderId="37" xfId="121" applyFont="1" applyFill="1" applyBorder="1" applyAlignment="1">
      <alignment horizontal="center" vertical="center" wrapText="1"/>
    </xf>
    <xf numFmtId="0" fontId="29" fillId="33" borderId="27" xfId="126" applyFont="1" applyFill="1" applyBorder="1" applyAlignment="1">
      <alignment horizontal="left" vertical="top"/>
    </xf>
    <xf numFmtId="0" fontId="22" fillId="33" borderId="0" xfId="126" applyFont="1" applyFill="1" applyBorder="1" applyAlignment="1">
      <alignment horizontal="left" vertical="top" wrapText="1"/>
    </xf>
    <xf numFmtId="0" fontId="22" fillId="33" borderId="14" xfId="126" applyFont="1" applyFill="1" applyBorder="1" applyAlignment="1">
      <alignment horizontal="left" vertical="top" wrapText="1"/>
    </xf>
    <xf numFmtId="165" fontId="61" fillId="0" borderId="22" xfId="125" applyNumberFormat="1" applyFont="1" applyFill="1" applyBorder="1" applyAlignment="1">
      <alignment horizontal="right" vertical="center"/>
    </xf>
    <xf numFmtId="0" fontId="60" fillId="0" borderId="13" xfId="124" applyFont="1" applyFill="1" applyBorder="1" applyAlignment="1">
      <alignment horizontal="left" vertical="top" wrapText="1"/>
    </xf>
    <xf numFmtId="0" fontId="60" fillId="0" borderId="14" xfId="124" applyFont="1" applyFill="1" applyBorder="1" applyAlignment="1">
      <alignment horizontal="left" vertical="top" wrapText="1"/>
    </xf>
    <xf numFmtId="0" fontId="59" fillId="0" borderId="15" xfId="124" applyFont="1" applyFill="1" applyBorder="1" applyAlignment="1">
      <alignment horizontal="left" vertical="top"/>
    </xf>
    <xf numFmtId="0" fontId="59" fillId="0" borderId="17" xfId="124" applyFont="1" applyFill="1" applyBorder="1" applyAlignment="1">
      <alignment horizontal="left" vertical="top"/>
    </xf>
    <xf numFmtId="0" fontId="39" fillId="0" borderId="13" xfId="124" applyFont="1" applyFill="1" applyBorder="1" applyAlignment="1">
      <alignment horizontal="left" vertical="top" wrapText="1"/>
    </xf>
    <xf numFmtId="0" fontId="39" fillId="0" borderId="14" xfId="124" applyFont="1" applyFill="1" applyBorder="1" applyAlignment="1">
      <alignment horizontal="left" vertical="top" wrapText="1"/>
    </xf>
    <xf numFmtId="0" fontId="60" fillId="0" borderId="13" xfId="124" applyFont="1" applyFill="1" applyBorder="1" applyAlignment="1">
      <alignment horizontal="left" vertical="center" wrapText="1"/>
    </xf>
    <xf numFmtId="0" fontId="60" fillId="0" borderId="14" xfId="124" applyFont="1" applyFill="1" applyBorder="1" applyAlignment="1">
      <alignment horizontal="left" vertical="center" wrapText="1"/>
    </xf>
    <xf numFmtId="165" fontId="61" fillId="0" borderId="22" xfId="125" applyNumberFormat="1" applyFont="1" applyFill="1" applyBorder="1" applyAlignment="1" applyProtection="1">
      <alignment horizontal="right" vertical="center"/>
    </xf>
    <xf numFmtId="165" fontId="61" fillId="0" borderId="22" xfId="125" applyNumberFormat="1" applyFont="1" applyFill="1" applyBorder="1" applyAlignment="1" applyProtection="1">
      <alignment horizontal="right" vertical="center"/>
      <protection locked="0"/>
    </xf>
    <xf numFmtId="0" fontId="59" fillId="0" borderId="13" xfId="124" applyFont="1" applyFill="1" applyBorder="1" applyAlignment="1">
      <alignment horizontal="left" vertical="top"/>
    </xf>
    <xf numFmtId="0" fontId="59" fillId="0" borderId="14" xfId="124" applyFont="1" applyFill="1" applyBorder="1" applyAlignment="1">
      <alignment horizontal="left" vertical="top"/>
    </xf>
    <xf numFmtId="0" fontId="59" fillId="0" borderId="13" xfId="124" applyFont="1" applyFill="1" applyBorder="1" applyAlignment="1">
      <alignment horizontal="left" vertical="top" wrapText="1"/>
    </xf>
    <xf numFmtId="0" fontId="59" fillId="0" borderId="14" xfId="124" applyFont="1" applyFill="1" applyBorder="1" applyAlignment="1">
      <alignment horizontal="left" vertical="top" wrapText="1"/>
    </xf>
    <xf numFmtId="0" fontId="23" fillId="36" borderId="10" xfId="124" applyNumberFormat="1" applyFont="1" applyFill="1" applyBorder="1" applyAlignment="1" applyProtection="1">
      <alignment horizontal="center" vertical="center"/>
      <protection locked="0"/>
    </xf>
    <xf numFmtId="0" fontId="23" fillId="36" borderId="11" xfId="124" applyNumberFormat="1" applyFont="1" applyFill="1" applyBorder="1" applyAlignment="1" applyProtection="1">
      <alignment horizontal="center" vertical="center"/>
      <protection locked="0"/>
    </xf>
    <xf numFmtId="0" fontId="23" fillId="36" borderId="12" xfId="124" applyNumberFormat="1" applyFont="1" applyFill="1" applyBorder="1" applyAlignment="1" applyProtection="1">
      <alignment horizontal="center" vertical="center"/>
      <protection locked="0"/>
    </xf>
    <xf numFmtId="0" fontId="23" fillId="36" borderId="13" xfId="124" applyNumberFormat="1" applyFont="1" applyFill="1" applyBorder="1" applyAlignment="1" applyProtection="1">
      <alignment horizontal="center" vertical="center"/>
      <protection locked="0"/>
    </xf>
    <xf numFmtId="0" fontId="23" fillId="36" borderId="0" xfId="124" applyNumberFormat="1" applyFont="1" applyFill="1" applyBorder="1" applyAlignment="1" applyProtection="1">
      <alignment horizontal="center" vertical="center"/>
      <protection locked="0"/>
    </xf>
    <xf numFmtId="0" fontId="23" fillId="36" borderId="14" xfId="124" applyNumberFormat="1" applyFont="1" applyFill="1" applyBorder="1" applyAlignment="1" applyProtection="1">
      <alignment horizontal="center" vertical="center"/>
      <protection locked="0"/>
    </xf>
    <xf numFmtId="0" fontId="23" fillId="36" borderId="15" xfId="124" applyNumberFormat="1" applyFont="1" applyFill="1" applyBorder="1" applyAlignment="1" applyProtection="1">
      <alignment horizontal="center" vertical="center"/>
      <protection locked="0"/>
    </xf>
    <xf numFmtId="0" fontId="23" fillId="36" borderId="16" xfId="124" applyNumberFormat="1" applyFont="1" applyFill="1" applyBorder="1" applyAlignment="1" applyProtection="1">
      <alignment horizontal="center" vertical="center"/>
      <protection locked="0"/>
    </xf>
    <xf numFmtId="0" fontId="23" fillId="36" borderId="17" xfId="124" applyNumberFormat="1" applyFont="1" applyFill="1" applyBorder="1" applyAlignment="1" applyProtection="1">
      <alignment horizontal="center" vertical="center"/>
      <protection locked="0"/>
    </xf>
    <xf numFmtId="0" fontId="38" fillId="39" borderId="18" xfId="121" applyFont="1" applyFill="1" applyBorder="1" applyAlignment="1">
      <alignment horizontal="center" vertical="center"/>
    </xf>
    <xf numFmtId="0" fontId="38" fillId="39" borderId="19" xfId="121" applyFont="1" applyFill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6" fillId="36" borderId="10" xfId="0" applyFont="1" applyFill="1" applyBorder="1" applyAlignment="1">
      <alignment horizontal="center"/>
    </xf>
    <xf numFmtId="0" fontId="46" fillId="36" borderId="11" xfId="0" applyFont="1" applyFill="1" applyBorder="1" applyAlignment="1">
      <alignment horizontal="center"/>
    </xf>
    <xf numFmtId="0" fontId="46" fillId="36" borderId="12" xfId="0" applyFont="1" applyFill="1" applyBorder="1" applyAlignment="1">
      <alignment horizontal="center"/>
    </xf>
    <xf numFmtId="0" fontId="51" fillId="36" borderId="13" xfId="0" applyFont="1" applyFill="1" applyBorder="1" applyAlignment="1">
      <alignment horizontal="center" vertical="center"/>
    </xf>
    <xf numFmtId="0" fontId="51" fillId="36" borderId="0" xfId="0" applyFont="1" applyFill="1" applyBorder="1" applyAlignment="1">
      <alignment horizontal="center" vertical="center"/>
    </xf>
    <xf numFmtId="0" fontId="51" fillId="36" borderId="14" xfId="0" applyFont="1" applyFill="1" applyBorder="1" applyAlignment="1">
      <alignment horizontal="center" vertical="center"/>
    </xf>
    <xf numFmtId="0" fontId="39" fillId="36" borderId="13" xfId="0" applyFont="1" applyFill="1" applyBorder="1" applyAlignment="1">
      <alignment horizontal="center" vertical="center"/>
    </xf>
    <xf numFmtId="0" fontId="39" fillId="36" borderId="0" xfId="0" applyFont="1" applyFill="1" applyBorder="1" applyAlignment="1">
      <alignment horizontal="center" vertical="center"/>
    </xf>
    <xf numFmtId="0" fontId="39" fillId="36" borderId="14" xfId="0" applyFont="1" applyFill="1" applyBorder="1" applyAlignment="1">
      <alignment horizontal="center" vertical="center"/>
    </xf>
    <xf numFmtId="0" fontId="47" fillId="37" borderId="10" xfId="0" applyFont="1" applyFill="1" applyBorder="1" applyAlignment="1">
      <alignment horizontal="center" vertical="center"/>
    </xf>
    <xf numFmtId="0" fontId="47" fillId="37" borderId="11" xfId="0" applyFont="1" applyFill="1" applyBorder="1" applyAlignment="1">
      <alignment horizontal="center" vertical="center"/>
    </xf>
    <xf numFmtId="0" fontId="47" fillId="37" borderId="12" xfId="0" applyFont="1" applyFill="1" applyBorder="1" applyAlignment="1">
      <alignment horizontal="center" vertical="center"/>
    </xf>
    <xf numFmtId="0" fontId="47" fillId="37" borderId="13" xfId="0" applyFont="1" applyFill="1" applyBorder="1" applyAlignment="1">
      <alignment horizontal="center" vertical="center"/>
    </xf>
    <xf numFmtId="0" fontId="47" fillId="37" borderId="0" xfId="0" applyFont="1" applyFill="1" applyBorder="1" applyAlignment="1">
      <alignment horizontal="center" vertical="center"/>
    </xf>
    <xf numFmtId="0" fontId="47" fillId="37" borderId="14" xfId="0" applyFont="1" applyFill="1" applyBorder="1" applyAlignment="1">
      <alignment horizontal="center" vertical="center"/>
    </xf>
    <xf numFmtId="0" fontId="47" fillId="37" borderId="21" xfId="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horizontal="center" vertical="center" wrapText="1"/>
    </xf>
    <xf numFmtId="0" fontId="47" fillId="37" borderId="23" xfId="0" applyFont="1" applyFill="1" applyBorder="1" applyAlignment="1">
      <alignment horizontal="center" vertical="center" wrapText="1"/>
    </xf>
    <xf numFmtId="0" fontId="26" fillId="33" borderId="13" xfId="42" applyFont="1" applyFill="1" applyBorder="1" applyAlignment="1" applyProtection="1">
      <alignment horizontal="left" vertical="top" wrapText="1"/>
    </xf>
    <xf numFmtId="0" fontId="23" fillId="36" borderId="10" xfId="42" applyNumberFormat="1" applyFont="1" applyFill="1" applyBorder="1" applyAlignment="1" applyProtection="1">
      <alignment horizontal="center" vertical="center"/>
      <protection locked="0"/>
    </xf>
    <xf numFmtId="0" fontId="23" fillId="36" borderId="11" xfId="42" applyNumberFormat="1" applyFont="1" applyFill="1" applyBorder="1" applyAlignment="1" applyProtection="1">
      <alignment horizontal="center" vertical="center"/>
      <protection locked="0"/>
    </xf>
    <xf numFmtId="0" fontId="23" fillId="36" borderId="12" xfId="42" applyNumberFormat="1" applyFont="1" applyFill="1" applyBorder="1" applyAlignment="1" applyProtection="1">
      <alignment horizontal="center" vertical="center"/>
      <protection locked="0"/>
    </xf>
    <xf numFmtId="0" fontId="23" fillId="36" borderId="13" xfId="42" applyFont="1" applyFill="1" applyBorder="1" applyAlignment="1" applyProtection="1">
      <alignment horizontal="center" vertical="center"/>
    </xf>
    <xf numFmtId="0" fontId="23" fillId="36" borderId="14" xfId="42" applyFont="1" applyFill="1" applyBorder="1" applyAlignment="1" applyProtection="1">
      <alignment horizontal="center" vertical="center"/>
    </xf>
    <xf numFmtId="0" fontId="23" fillId="36" borderId="15" xfId="42" applyFont="1" applyFill="1" applyBorder="1" applyAlignment="1" applyProtection="1">
      <alignment horizontal="center" vertical="center"/>
    </xf>
    <xf numFmtId="0" fontId="23" fillId="36" borderId="16" xfId="42" applyFont="1" applyFill="1" applyBorder="1" applyAlignment="1" applyProtection="1">
      <alignment horizontal="center" vertical="center"/>
    </xf>
    <xf numFmtId="0" fontId="23" fillId="36" borderId="17" xfId="42" applyFont="1" applyFill="1" applyBorder="1" applyAlignment="1" applyProtection="1">
      <alignment horizontal="center" vertical="center"/>
    </xf>
    <xf numFmtId="0" fontId="27" fillId="33" borderId="13" xfId="42" applyFont="1" applyFill="1" applyBorder="1" applyAlignment="1" applyProtection="1">
      <alignment horizontal="left" vertical="top" wrapText="1"/>
    </xf>
    <xf numFmtId="0" fontId="27" fillId="33" borderId="13" xfId="42" applyFont="1" applyFill="1" applyBorder="1" applyAlignment="1" applyProtection="1">
      <alignment horizontal="left" vertical="center" wrapText="1"/>
    </xf>
    <xf numFmtId="0" fontId="26" fillId="33" borderId="13" xfId="42" applyFont="1" applyFill="1" applyBorder="1" applyAlignment="1" applyProtection="1">
      <alignment horizontal="left" vertical="center" wrapText="1"/>
    </xf>
    <xf numFmtId="0" fontId="22" fillId="0" borderId="0" xfId="42" applyFont="1" applyBorder="1" applyAlignment="1">
      <alignment horizontal="justify" vertical="center" wrapText="1"/>
    </xf>
    <xf numFmtId="0" fontId="26" fillId="36" borderId="10" xfId="42" applyNumberFormat="1" applyFont="1" applyFill="1" applyBorder="1" applyAlignment="1" applyProtection="1">
      <alignment horizontal="center"/>
      <protection locked="0"/>
    </xf>
    <xf numFmtId="0" fontId="26" fillId="36" borderId="11" xfId="42" applyNumberFormat="1" applyFont="1" applyFill="1" applyBorder="1" applyAlignment="1" applyProtection="1">
      <alignment horizontal="center"/>
      <protection locked="0"/>
    </xf>
    <xf numFmtId="0" fontId="26" fillId="36" borderId="12" xfId="42" applyNumberFormat="1" applyFont="1" applyFill="1" applyBorder="1" applyAlignment="1" applyProtection="1">
      <alignment horizontal="center"/>
      <protection locked="0"/>
    </xf>
    <xf numFmtId="0" fontId="26" fillId="36" borderId="13" xfId="42" applyFont="1" applyFill="1" applyBorder="1" applyAlignment="1" applyProtection="1">
      <alignment horizontal="center"/>
    </xf>
    <xf numFmtId="0" fontId="26" fillId="36" borderId="0" xfId="42" applyFont="1" applyFill="1" applyBorder="1" applyAlignment="1" applyProtection="1">
      <alignment horizontal="center"/>
    </xf>
    <xf numFmtId="0" fontId="26" fillId="36" borderId="14" xfId="42" applyFont="1" applyFill="1" applyBorder="1" applyAlignment="1" applyProtection="1">
      <alignment horizontal="center"/>
    </xf>
    <xf numFmtId="0" fontId="29" fillId="0" borderId="13" xfId="42" applyFont="1" applyBorder="1" applyAlignment="1">
      <alignment horizontal="justify" vertical="center" wrapText="1"/>
    </xf>
    <xf numFmtId="0" fontId="29" fillId="0" borderId="0" xfId="42" applyFont="1" applyBorder="1" applyAlignment="1">
      <alignment horizontal="justify" vertical="center" wrapText="1"/>
    </xf>
    <xf numFmtId="0" fontId="29" fillId="0" borderId="13" xfId="42" applyFont="1" applyBorder="1" applyAlignment="1">
      <alignment horizontal="justify" wrapText="1"/>
    </xf>
    <xf numFmtId="0" fontId="29" fillId="0" borderId="0" xfId="42" applyFont="1" applyBorder="1" applyAlignment="1">
      <alignment horizontal="justify" wrapText="1"/>
    </xf>
    <xf numFmtId="0" fontId="33" fillId="0" borderId="13" xfId="42" applyFont="1" applyBorder="1" applyAlignment="1">
      <alignment horizontal="justify" vertical="center" wrapText="1"/>
    </xf>
    <xf numFmtId="0" fontId="33" fillId="0" borderId="0" xfId="42" applyFont="1" applyBorder="1" applyAlignment="1">
      <alignment horizontal="justify" vertical="center" wrapText="1"/>
    </xf>
    <xf numFmtId="0" fontId="22" fillId="0" borderId="0" xfId="42" applyFont="1" applyFill="1" applyBorder="1" applyAlignment="1">
      <alignment horizontal="justify" vertical="center" wrapText="1"/>
    </xf>
    <xf numFmtId="0" fontId="29" fillId="0" borderId="13" xfId="42" applyFont="1" applyFill="1" applyBorder="1" applyAlignment="1">
      <alignment horizontal="justify" wrapText="1"/>
    </xf>
    <xf numFmtId="0" fontId="29" fillId="0" borderId="0" xfId="42" applyFont="1" applyFill="1" applyBorder="1" applyAlignment="1">
      <alignment horizontal="justify" wrapText="1"/>
    </xf>
    <xf numFmtId="0" fontId="22" fillId="0" borderId="13" xfId="42" applyFont="1" applyBorder="1" applyAlignment="1">
      <alignment horizontal="justify" vertical="center" wrapText="1"/>
    </xf>
    <xf numFmtId="0" fontId="19" fillId="0" borderId="0" xfId="0" applyFont="1"/>
    <xf numFmtId="0" fontId="0" fillId="34" borderId="0" xfId="0" applyFill="1"/>
    <xf numFmtId="0" fontId="36" fillId="0" borderId="0" xfId="132" applyAlignment="1">
      <alignment vertical="center"/>
    </xf>
    <xf numFmtId="0" fontId="0" fillId="0" borderId="0" xfId="0" applyAlignment="1">
      <alignment vertical="center"/>
    </xf>
    <xf numFmtId="0" fontId="36" fillId="0" borderId="0" xfId="132"/>
    <xf numFmtId="0" fontId="62" fillId="39" borderId="0" xfId="132" applyFont="1" applyFill="1" applyAlignment="1">
      <alignment horizontal="center" vertical="center"/>
    </xf>
  </cellXfs>
  <cellStyles count="133">
    <cellStyle name="=C:\WINNT\SYSTEM32\COMMAND.COM" xfId="43"/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Hipervínculo" xfId="48" builtinId="8" hidden="1"/>
    <cellStyle name="Hipervínculo" xfId="50" builtinId="8" hidden="1"/>
    <cellStyle name="Hipervínculo" xfId="52" builtinId="8" hidden="1"/>
    <cellStyle name="Hipervínculo" xfId="54" builtinId="8" hidden="1"/>
    <cellStyle name="Hipervínculo" xfId="56" builtinId="8" hidden="1"/>
    <cellStyle name="Hipervínculo" xfId="58" builtinId="8" hidden="1"/>
    <cellStyle name="Hipervínculo" xfId="60" builtinId="8" hidden="1"/>
    <cellStyle name="Hipervínculo" xfId="62" builtinId="8" hidden="1"/>
    <cellStyle name="Hipervínculo" xfId="64" builtinId="8" hidden="1"/>
    <cellStyle name="Hipervínculo" xfId="66" builtinId="8" hidden="1"/>
    <cellStyle name="Hipervínculo" xfId="68" builtinId="8" hidden="1"/>
    <cellStyle name="Hipervínculo" xfId="70" builtinId="8" hidden="1"/>
    <cellStyle name="Hipervínculo" xfId="72" builtinId="8" hidden="1"/>
    <cellStyle name="Hipervínculo" xfId="74" builtinId="8" hidden="1"/>
    <cellStyle name="Hipervínculo" xfId="76" builtinId="8" hidden="1"/>
    <cellStyle name="Hipervínculo" xfId="78" builtinId="8" hidden="1"/>
    <cellStyle name="Hipervínculo" xfId="80" builtinId="8" hidden="1"/>
    <cellStyle name="Hipervínculo" xfId="82" builtinId="8" hidden="1"/>
    <cellStyle name="Hipervínculo" xfId="84" builtinId="8" hidden="1"/>
    <cellStyle name="Hipervínculo" xfId="86" builtinId="8" hidden="1"/>
    <cellStyle name="Hipervínculo" xfId="88" builtinId="8" hidden="1"/>
    <cellStyle name="Hipervínculo" xfId="90" builtinId="8" hidden="1"/>
    <cellStyle name="Hipervínculo" xfId="92" builtinId="8" hidden="1"/>
    <cellStyle name="Hipervínculo" xfId="94" builtinId="8" hidden="1"/>
    <cellStyle name="Hipervínculo" xfId="96" builtinId="8" hidden="1"/>
    <cellStyle name="Hipervínculo" xfId="98" builtinId="8" hidden="1"/>
    <cellStyle name="Hipervínculo" xfId="100" builtinId="8" hidden="1"/>
    <cellStyle name="Hipervínculo" xfId="102" builtinId="8" hidden="1"/>
    <cellStyle name="Hipervínculo" xfId="104" builtinId="8" hidden="1"/>
    <cellStyle name="Hipervínculo" xfId="106" builtinId="8" hidden="1"/>
    <cellStyle name="Hipervínculo" xfId="108" builtinId="8" hidden="1"/>
    <cellStyle name="Hipervínculo" xfId="110" builtinId="8" hidden="1"/>
    <cellStyle name="Hipervínculo" xfId="112" builtinId="8" hidden="1"/>
    <cellStyle name="Hipervínculo" xfId="114" builtinId="8" hidden="1"/>
    <cellStyle name="Hipervínculo" xfId="116" builtinId="8" hidden="1"/>
    <cellStyle name="Hipervínculo" xfId="118" builtinId="8" hidden="1"/>
    <cellStyle name="Hipervínculo" xfId="128" builtinId="8" hidden="1"/>
    <cellStyle name="Hipervínculo" xfId="130" builtinId="8" hidden="1"/>
    <cellStyle name="Hipervínculo" xfId="132" builtinId="8"/>
    <cellStyle name="Hipervínculo visitado" xfId="49" builtinId="9" hidden="1"/>
    <cellStyle name="Hipervínculo visitado" xfId="51" builtinId="9" hidden="1"/>
    <cellStyle name="Hipervínculo visitado" xfId="53" builtinId="9" hidden="1"/>
    <cellStyle name="Hipervínculo visitado" xfId="55" builtinId="9" hidden="1"/>
    <cellStyle name="Hipervínculo visitado" xfId="57" builtinId="9" hidden="1"/>
    <cellStyle name="Hipervínculo visitado" xfId="59" builtinId="9" hidden="1"/>
    <cellStyle name="Hipervínculo visitado" xfId="61" builtinId="9" hidden="1"/>
    <cellStyle name="Hipervínculo visitado" xfId="63" builtinId="9" hidden="1"/>
    <cellStyle name="Hipervínculo visitado" xfId="65" builtinId="9" hidden="1"/>
    <cellStyle name="Hipervínculo visitado" xfId="67" builtinId="9" hidden="1"/>
    <cellStyle name="Hipervínculo visitado" xfId="69" builtinId="9" hidden="1"/>
    <cellStyle name="Hipervínculo visitado" xfId="71" builtinId="9" hidden="1"/>
    <cellStyle name="Hipervínculo visitado" xfId="73" builtinId="9" hidden="1"/>
    <cellStyle name="Hipervínculo visitado" xfId="75" builtinId="9" hidden="1"/>
    <cellStyle name="Hipervínculo visitado" xfId="77" builtinId="9" hidden="1"/>
    <cellStyle name="Hipervínculo visitado" xfId="79" builtinId="9" hidden="1"/>
    <cellStyle name="Hipervínculo visitado" xfId="81" builtinId="9" hidden="1"/>
    <cellStyle name="Hipervínculo visitado" xfId="83" builtinId="9" hidden="1"/>
    <cellStyle name="Hipervínculo visitado" xfId="85" builtinId="9" hidden="1"/>
    <cellStyle name="Hipervínculo visitado" xfId="87" builtinId="9" hidden="1"/>
    <cellStyle name="Hipervínculo visitado" xfId="89" builtinId="9" hidden="1"/>
    <cellStyle name="Hipervínculo visitado" xfId="91" builtinId="9" hidden="1"/>
    <cellStyle name="Hipervínculo visitado" xfId="93" builtinId="9" hidden="1"/>
    <cellStyle name="Hipervínculo visitado" xfId="95" builtinId="9" hidden="1"/>
    <cellStyle name="Hipervínculo visitado" xfId="97" builtinId="9" hidden="1"/>
    <cellStyle name="Hipervínculo visitado" xfId="99" builtinId="9" hidden="1"/>
    <cellStyle name="Hipervínculo visitado" xfId="101" builtinId="9" hidden="1"/>
    <cellStyle name="Hipervínculo visitado" xfId="103" builtinId="9" hidden="1"/>
    <cellStyle name="Hipervínculo visitado" xfId="105" builtinId="9" hidden="1"/>
    <cellStyle name="Hipervínculo visitado" xfId="107" builtinId="9" hidden="1"/>
    <cellStyle name="Hipervínculo visitado" xfId="109" builtinId="9" hidden="1"/>
    <cellStyle name="Hipervínculo visitado" xfId="111" builtinId="9" hidden="1"/>
    <cellStyle name="Hipervínculo visitado" xfId="113" builtinId="9" hidden="1"/>
    <cellStyle name="Hipervínculo visitado" xfId="115" builtinId="9" hidden="1"/>
    <cellStyle name="Hipervínculo visitado" xfId="117" builtinId="9" hidden="1"/>
    <cellStyle name="Hipervínculo visitado" xfId="119" builtinId="9" hidden="1"/>
    <cellStyle name="Hipervínculo visitado" xfId="129" builtinId="9" hidden="1"/>
    <cellStyle name="Hipervínculo visitado" xfId="131" builtinId="9" hidden="1"/>
    <cellStyle name="Incorrecto" xfId="7" builtinId="27" customBuiltin="1"/>
    <cellStyle name="Millares" xfId="47" builtinId="3"/>
    <cellStyle name="Millares 2" xfId="44"/>
    <cellStyle name="Millares 2 2" xfId="122"/>
    <cellStyle name="Millares 2 3" xfId="125"/>
    <cellStyle name="Millares 5 2" xfId="123"/>
    <cellStyle name="Millares 7" xfId="127"/>
    <cellStyle name="Millares 8" xfId="46"/>
    <cellStyle name="Neutral" xfId="8" builtinId="28" customBuiltin="1"/>
    <cellStyle name="Normal" xfId="0" builtinId="0"/>
    <cellStyle name="Normal 2" xfId="42"/>
    <cellStyle name="Normal 2 2" xfId="121"/>
    <cellStyle name="Normal 3 2" xfId="120"/>
    <cellStyle name="Normal 3 3" xfId="124"/>
    <cellStyle name="Normal 7" xfId="126"/>
    <cellStyle name="Normal 8" xfId="45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DA9694"/>
      <color rgb="FF66FF66"/>
      <color rgb="FF00FFFF"/>
      <color rgb="FFD9176A"/>
      <color rgb="FFD600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onterrey.gob.mx/transparencia/articulo10-15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showGridLines="0" tabSelected="1" workbookViewId="0">
      <selection activeCell="B19" sqref="B19"/>
    </sheetView>
  </sheetViews>
  <sheetFormatPr baseColWidth="10" defaultRowHeight="15" x14ac:dyDescent="0.25"/>
  <cols>
    <col min="1" max="1" width="3.7109375" customWidth="1"/>
    <col min="2" max="2" width="97.7109375" bestFit="1" customWidth="1"/>
  </cols>
  <sheetData>
    <row r="2" spans="2:3" x14ac:dyDescent="0.25">
      <c r="B2" s="523" t="s">
        <v>314</v>
      </c>
    </row>
    <row r="3" spans="2:3" x14ac:dyDescent="0.25">
      <c r="B3" s="523" t="s">
        <v>315</v>
      </c>
    </row>
    <row r="4" spans="2:3" x14ac:dyDescent="0.25">
      <c r="B4" s="523" t="s">
        <v>323</v>
      </c>
    </row>
    <row r="5" spans="2:3" ht="2.25" customHeight="1" x14ac:dyDescent="0.25">
      <c r="B5" s="524"/>
    </row>
    <row r="6" spans="2:3" s="526" customFormat="1" ht="16.5" customHeight="1" x14ac:dyDescent="0.25">
      <c r="B6" s="525" t="s">
        <v>316</v>
      </c>
    </row>
    <row r="7" spans="2:3" s="526" customFormat="1" ht="16.5" customHeight="1" x14ac:dyDescent="0.25">
      <c r="B7" s="525" t="s">
        <v>317</v>
      </c>
    </row>
    <row r="8" spans="2:3" s="526" customFormat="1" ht="16.5" customHeight="1" x14ac:dyDescent="0.25">
      <c r="B8" s="525" t="s">
        <v>318</v>
      </c>
    </row>
    <row r="9" spans="2:3" s="526" customFormat="1" ht="16.5" customHeight="1" x14ac:dyDescent="0.25">
      <c r="B9" s="525" t="s">
        <v>319</v>
      </c>
    </row>
    <row r="10" spans="2:3" s="526" customFormat="1" ht="16.5" customHeight="1" x14ac:dyDescent="0.25">
      <c r="B10" s="525" t="s">
        <v>320</v>
      </c>
    </row>
    <row r="11" spans="2:3" s="526" customFormat="1" ht="16.5" customHeight="1" x14ac:dyDescent="0.25">
      <c r="B11" s="525" t="s">
        <v>324</v>
      </c>
    </row>
    <row r="13" spans="2:3" x14ac:dyDescent="0.25">
      <c r="B13" t="s">
        <v>321</v>
      </c>
      <c r="C13" s="527"/>
    </row>
    <row r="14" spans="2:3" ht="27" customHeight="1" x14ac:dyDescent="0.25">
      <c r="B14" s="528" t="s">
        <v>322</v>
      </c>
    </row>
  </sheetData>
  <hyperlinks>
    <hyperlink ref="B6" location="'Situación Financiera'!A1" tooltip="∙ Estado de Situación Financiera" display="∙ Estado de Situación Financiera"/>
    <hyperlink ref="B7" location="Actividades!A1" tooltip="∙ Estado de Actividades" display="∙ Estado de Actividades"/>
    <hyperlink ref="B8" location="Cambios!A1" tooltip="∙ Estado de Cambios en la Situación Financiera" display="∙ Estado de Cambios en la Situación Financiera"/>
    <hyperlink ref="B9" location="'Analitico Activo'!A1" tooltip="∙ Estado Analítico del Activo" display="∙ Estado Analítico del Activo"/>
    <hyperlink ref="B10" location="Flujo!A1" tooltip="∙ Estado de Flujos de Efectivo" display="∙ Estado de Flujos de Efectivo"/>
    <hyperlink ref="B14" r:id="rId1" tooltip="Información Financiera del Municipio de Monterrey"/>
    <hyperlink ref="B11" location="Variaciones!A1" tooltip="∙ Estado de Variación en la Hacienda Pública" display="∙ Estado de Variación en la Hacienda Pública"/>
  </hyperlinks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showGridLines="0" topLeftCell="B1" zoomScale="115" zoomScaleNormal="115" zoomScalePageLayoutView="115" workbookViewId="0">
      <selection activeCell="D14" sqref="D14:F14"/>
    </sheetView>
  </sheetViews>
  <sheetFormatPr baseColWidth="10" defaultColWidth="11.42578125" defaultRowHeight="12" x14ac:dyDescent="0.2"/>
  <cols>
    <col min="1" max="1" width="11.7109375" style="78" hidden="1" customWidth="1"/>
    <col min="2" max="2" width="3.42578125" style="50" customWidth="1"/>
    <col min="3" max="3" width="13.42578125" style="50" customWidth="1"/>
    <col min="4" max="4" width="47.28515625" style="50" customWidth="1"/>
    <col min="5" max="5" width="11.42578125" style="50"/>
    <col min="6" max="6" width="5.140625" style="50" customWidth="1"/>
    <col min="7" max="7" width="16.28515625" style="50" customWidth="1"/>
    <col min="8" max="8" width="18.42578125" style="50" customWidth="1"/>
    <col min="9" max="9" width="2" style="50" customWidth="1"/>
    <col min="10" max="16384" width="11.42578125" style="50"/>
  </cols>
  <sheetData>
    <row r="1" spans="1:8" ht="14.25" customHeight="1" x14ac:dyDescent="0.2">
      <c r="C1" s="507" t="s">
        <v>38</v>
      </c>
      <c r="D1" s="508"/>
      <c r="E1" s="508"/>
      <c r="F1" s="508"/>
      <c r="G1" s="508"/>
      <c r="H1" s="509"/>
    </row>
    <row r="2" spans="1:8" ht="14.25" customHeight="1" x14ac:dyDescent="0.2">
      <c r="C2" s="510" t="s">
        <v>144</v>
      </c>
      <c r="D2" s="511"/>
      <c r="E2" s="511"/>
      <c r="F2" s="511"/>
      <c r="G2" s="511"/>
      <c r="H2" s="512"/>
    </row>
    <row r="3" spans="1:8" ht="14.25" customHeight="1" x14ac:dyDescent="0.2">
      <c r="C3" s="510" t="s">
        <v>277</v>
      </c>
      <c r="D3" s="511"/>
      <c r="E3" s="511"/>
      <c r="F3" s="511"/>
      <c r="G3" s="511"/>
      <c r="H3" s="512"/>
    </row>
    <row r="4" spans="1:8" s="53" customFormat="1" ht="24" x14ac:dyDescent="0.2">
      <c r="A4" s="78"/>
      <c r="C4" s="51"/>
      <c r="D4" s="52"/>
      <c r="E4" s="52"/>
      <c r="F4" s="52"/>
      <c r="G4" s="149" t="s">
        <v>279</v>
      </c>
      <c r="H4" s="150" t="s">
        <v>278</v>
      </c>
    </row>
    <row r="5" spans="1:8" x14ac:dyDescent="0.2">
      <c r="C5" s="513" t="s">
        <v>21</v>
      </c>
      <c r="D5" s="514"/>
      <c r="E5" s="514"/>
      <c r="F5" s="514"/>
      <c r="G5" s="88"/>
      <c r="H5" s="54"/>
    </row>
    <row r="6" spans="1:8" s="57" customFormat="1" ht="28.35" customHeight="1" x14ac:dyDescent="0.2">
      <c r="A6" s="78"/>
      <c r="C6" s="513" t="s">
        <v>145</v>
      </c>
      <c r="D6" s="514"/>
      <c r="E6" s="514"/>
      <c r="F6" s="514"/>
      <c r="G6" s="55" t="e">
        <f>SUM(G7:G14)</f>
        <v>#REF!</v>
      </c>
      <c r="H6" s="56">
        <f>SUM(H7:H14)</f>
        <v>405111524.32999998</v>
      </c>
    </row>
    <row r="7" spans="1:8" ht="12" customHeight="1" x14ac:dyDescent="0.2">
      <c r="A7" s="78" t="s">
        <v>22</v>
      </c>
      <c r="C7" s="87"/>
      <c r="D7" s="506" t="s">
        <v>146</v>
      </c>
      <c r="E7" s="506"/>
      <c r="F7" s="506"/>
      <c r="G7" s="58" t="e">
        <f>VLOOKUP(A7,#REF!,6,FALSE)</f>
        <v>#REF!</v>
      </c>
      <c r="H7" s="59">
        <v>276333635.75</v>
      </c>
    </row>
    <row r="8" spans="1:8" ht="12" customHeight="1" x14ac:dyDescent="0.2">
      <c r="A8" s="78" t="s">
        <v>118</v>
      </c>
      <c r="C8" s="87"/>
      <c r="D8" s="506" t="s">
        <v>147</v>
      </c>
      <c r="E8" s="506"/>
      <c r="F8" s="506"/>
      <c r="G8" s="58" t="e">
        <f>VLOOKUP(A8,#REF!,6,FALSE)</f>
        <v>#REF!</v>
      </c>
      <c r="H8" s="59">
        <v>0</v>
      </c>
    </row>
    <row r="9" spans="1:8" ht="12" customHeight="1" x14ac:dyDescent="0.2">
      <c r="A9" s="78" t="s">
        <v>119</v>
      </c>
      <c r="C9" s="87"/>
      <c r="D9" s="506" t="s">
        <v>148</v>
      </c>
      <c r="E9" s="506"/>
      <c r="F9" s="506"/>
      <c r="G9" s="58" t="e">
        <f>VLOOKUP(A9,#REF!,6,FALSE)</f>
        <v>#REF!</v>
      </c>
      <c r="H9" s="59">
        <v>3002806.13</v>
      </c>
    </row>
    <row r="10" spans="1:8" x14ac:dyDescent="0.2">
      <c r="A10" s="78" t="s">
        <v>23</v>
      </c>
      <c r="C10" s="87"/>
      <c r="D10" s="506" t="s">
        <v>149</v>
      </c>
      <c r="E10" s="506"/>
      <c r="F10" s="506"/>
      <c r="G10" s="58" t="e">
        <f>VLOOKUP(A10,#REF!,6,FALSE)</f>
        <v>#REF!</v>
      </c>
      <c r="H10" s="59">
        <v>49132652.75</v>
      </c>
    </row>
    <row r="11" spans="1:8" ht="15.6" customHeight="1" x14ac:dyDescent="0.2">
      <c r="A11" s="78" t="s">
        <v>24</v>
      </c>
      <c r="C11" s="87"/>
      <c r="D11" s="506" t="s">
        <v>150</v>
      </c>
      <c r="E11" s="506"/>
      <c r="F11" s="506"/>
      <c r="G11" s="58" t="e">
        <f>VLOOKUP(A11,#REF!,6,FALSE)-13792572.72</f>
        <v>#REF!</v>
      </c>
      <c r="H11" s="59">
        <v>28226122.309999999</v>
      </c>
    </row>
    <row r="12" spans="1:8" ht="12" customHeight="1" x14ac:dyDescent="0.2">
      <c r="A12" s="78" t="s">
        <v>25</v>
      </c>
      <c r="C12" s="87"/>
      <c r="D12" s="506" t="s">
        <v>151</v>
      </c>
      <c r="E12" s="506"/>
      <c r="F12" s="506"/>
      <c r="G12" s="58" t="e">
        <f>VLOOKUP(A12,#REF!,6,FALSE)</f>
        <v>#REF!</v>
      </c>
      <c r="H12" s="59">
        <v>48416307.390000001</v>
      </c>
    </row>
    <row r="13" spans="1:8" ht="12" customHeight="1" x14ac:dyDescent="0.2">
      <c r="A13" s="78" t="s">
        <v>120</v>
      </c>
      <c r="C13" s="87"/>
      <c r="D13" s="506" t="s">
        <v>152</v>
      </c>
      <c r="E13" s="506"/>
      <c r="F13" s="506"/>
      <c r="G13" s="58" t="e">
        <f>VLOOKUP(A13,#REF!,6,FALSE)</f>
        <v>#REF!</v>
      </c>
      <c r="H13" s="59">
        <v>0</v>
      </c>
    </row>
    <row r="14" spans="1:8" ht="23.45" customHeight="1" x14ac:dyDescent="0.2">
      <c r="A14" s="78" t="s">
        <v>121</v>
      </c>
      <c r="C14" s="87"/>
      <c r="D14" s="506" t="s">
        <v>153</v>
      </c>
      <c r="E14" s="506"/>
      <c r="F14" s="506"/>
      <c r="G14" s="58" t="e">
        <f>VLOOKUP(A14,#REF!,6,FALSE)</f>
        <v>#REF!</v>
      </c>
      <c r="H14" s="59">
        <v>0</v>
      </c>
    </row>
    <row r="15" spans="1:8" x14ac:dyDescent="0.2">
      <c r="C15" s="515" t="s">
        <v>154</v>
      </c>
      <c r="D15" s="516"/>
      <c r="E15" s="516"/>
      <c r="F15" s="516"/>
      <c r="G15" s="62" t="e">
        <f>SUM(G16:G17)</f>
        <v>#REF!</v>
      </c>
      <c r="H15" s="63">
        <f>SUM(H16:H17)</f>
        <v>766335594.5999999</v>
      </c>
    </row>
    <row r="16" spans="1:8" x14ac:dyDescent="0.2">
      <c r="A16" s="78" t="s">
        <v>26</v>
      </c>
      <c r="C16" s="87"/>
      <c r="D16" s="506" t="s">
        <v>155</v>
      </c>
      <c r="E16" s="506"/>
      <c r="F16" s="506"/>
      <c r="G16" s="58" t="e">
        <f>VLOOKUP(A16,#REF!,6,FALSE)</f>
        <v>#REF!</v>
      </c>
      <c r="H16" s="59">
        <v>659652043.77999997</v>
      </c>
    </row>
    <row r="17" spans="1:8" x14ac:dyDescent="0.2">
      <c r="A17" s="78" t="s">
        <v>27</v>
      </c>
      <c r="C17" s="87"/>
      <c r="D17" s="506" t="s">
        <v>156</v>
      </c>
      <c r="E17" s="506"/>
      <c r="F17" s="506"/>
      <c r="G17" s="58" t="e">
        <f>VLOOKUP(A17,#REF!,6,FALSE)</f>
        <v>#REF!</v>
      </c>
      <c r="H17" s="59">
        <v>106683550.81999999</v>
      </c>
    </row>
    <row r="18" spans="1:8" x14ac:dyDescent="0.2">
      <c r="C18" s="515" t="s">
        <v>157</v>
      </c>
      <c r="D18" s="516"/>
      <c r="E18" s="516"/>
      <c r="F18" s="516"/>
      <c r="G18" s="62" t="e">
        <f>SUM(G19:G23)</f>
        <v>#REF!</v>
      </c>
      <c r="H18" s="63">
        <f>SUM(H19:H23)</f>
        <v>16456951.539999999</v>
      </c>
    </row>
    <row r="19" spans="1:8" x14ac:dyDescent="0.2">
      <c r="A19" s="78" t="s">
        <v>122</v>
      </c>
      <c r="C19" s="87"/>
      <c r="D19" s="506" t="s">
        <v>158</v>
      </c>
      <c r="E19" s="506"/>
      <c r="F19" s="506"/>
      <c r="G19" s="58" t="e">
        <f>VLOOKUP(A19,#REF!,6,FALSE)+13792572.72</f>
        <v>#REF!</v>
      </c>
      <c r="H19" s="59">
        <v>8266910.2299999995</v>
      </c>
    </row>
    <row r="20" spans="1:8" x14ac:dyDescent="0.2">
      <c r="A20" s="78" t="s">
        <v>123</v>
      </c>
      <c r="C20" s="87"/>
      <c r="D20" s="506" t="s">
        <v>159</v>
      </c>
      <c r="E20" s="506"/>
      <c r="F20" s="506"/>
      <c r="G20" s="58" t="e">
        <f>VLOOKUP(A20,#REF!,6,FALSE)</f>
        <v>#REF!</v>
      </c>
      <c r="H20" s="59">
        <v>0</v>
      </c>
    </row>
    <row r="21" spans="1:8" x14ac:dyDescent="0.2">
      <c r="A21" s="78" t="s">
        <v>124</v>
      </c>
      <c r="C21" s="87"/>
      <c r="D21" s="506" t="s">
        <v>160</v>
      </c>
      <c r="E21" s="506"/>
      <c r="F21" s="506"/>
      <c r="G21" s="58" t="e">
        <f>VLOOKUP(A21,#REF!,6,FALSE)</f>
        <v>#REF!</v>
      </c>
      <c r="H21" s="59">
        <v>0</v>
      </c>
    </row>
    <row r="22" spans="1:8" x14ac:dyDescent="0.2">
      <c r="A22" s="78" t="s">
        <v>125</v>
      </c>
      <c r="C22" s="87"/>
      <c r="D22" s="506" t="s">
        <v>161</v>
      </c>
      <c r="E22" s="506"/>
      <c r="F22" s="506"/>
      <c r="G22" s="58" t="e">
        <f>VLOOKUP(A22,#REF!,6,FALSE)</f>
        <v>#REF!</v>
      </c>
      <c r="H22" s="59">
        <v>0</v>
      </c>
    </row>
    <row r="23" spans="1:8" x14ac:dyDescent="0.2">
      <c r="A23" s="78" t="s">
        <v>28</v>
      </c>
      <c r="C23" s="87"/>
      <c r="D23" s="506" t="s">
        <v>162</v>
      </c>
      <c r="E23" s="506"/>
      <c r="F23" s="506"/>
      <c r="G23" s="58" t="e">
        <f>VLOOKUP(A23,#REF!,6,FALSE)</f>
        <v>#REF!</v>
      </c>
      <c r="H23" s="59">
        <v>8190041.3099999996</v>
      </c>
    </row>
    <row r="24" spans="1:8" x14ac:dyDescent="0.2">
      <c r="C24" s="87"/>
      <c r="D24" s="88"/>
      <c r="E24" s="88"/>
      <c r="F24" s="88"/>
      <c r="G24" s="60"/>
      <c r="H24" s="61"/>
    </row>
    <row r="25" spans="1:8" x14ac:dyDescent="0.2">
      <c r="C25" s="517" t="s">
        <v>163</v>
      </c>
      <c r="D25" s="518"/>
      <c r="E25" s="518"/>
      <c r="F25" s="518"/>
      <c r="G25" s="64" t="e">
        <f>+G18+G15+G6</f>
        <v>#REF!</v>
      </c>
      <c r="H25" s="65">
        <f>+H18+H15+H6</f>
        <v>1187904070.4699998</v>
      </c>
    </row>
    <row r="26" spans="1:8" x14ac:dyDescent="0.2">
      <c r="C26" s="87"/>
      <c r="D26" s="88"/>
      <c r="E26" s="88"/>
      <c r="F26" s="88"/>
      <c r="G26" s="58"/>
      <c r="H26" s="59"/>
    </row>
    <row r="27" spans="1:8" x14ac:dyDescent="0.2">
      <c r="C27" s="513" t="s">
        <v>164</v>
      </c>
      <c r="D27" s="514"/>
      <c r="E27" s="514"/>
      <c r="F27" s="514"/>
      <c r="G27" s="58"/>
      <c r="H27" s="59"/>
    </row>
    <row r="28" spans="1:8" x14ac:dyDescent="0.2">
      <c r="C28" s="515" t="s">
        <v>165</v>
      </c>
      <c r="D28" s="516"/>
      <c r="E28" s="516"/>
      <c r="F28" s="516"/>
      <c r="G28" s="66" t="e">
        <f>SUM(G29:G31)</f>
        <v>#REF!</v>
      </c>
      <c r="H28" s="67">
        <f>SUM(H29:H31)</f>
        <v>1175168234.73</v>
      </c>
    </row>
    <row r="29" spans="1:8" x14ac:dyDescent="0.2">
      <c r="A29" s="78" t="s">
        <v>29</v>
      </c>
      <c r="C29" s="87"/>
      <c r="D29" s="506" t="s">
        <v>166</v>
      </c>
      <c r="E29" s="506"/>
      <c r="F29" s="506"/>
      <c r="G29" s="58" t="e">
        <f>VLOOKUP(A29,#REF!,6,FALSE)</f>
        <v>#REF!</v>
      </c>
      <c r="H29" s="59">
        <v>576387244.98000002</v>
      </c>
    </row>
    <row r="30" spans="1:8" x14ac:dyDescent="0.2">
      <c r="A30" s="78" t="s">
        <v>30</v>
      </c>
      <c r="C30" s="87"/>
      <c r="D30" s="506" t="s">
        <v>167</v>
      </c>
      <c r="E30" s="506"/>
      <c r="F30" s="506"/>
      <c r="G30" s="58" t="e">
        <f>VLOOKUP(A30,#REF!,6,FALSE)</f>
        <v>#REF!</v>
      </c>
      <c r="H30" s="59">
        <v>164598333.97</v>
      </c>
    </row>
    <row r="31" spans="1:8" x14ac:dyDescent="0.2">
      <c r="A31" s="78" t="s">
        <v>31</v>
      </c>
      <c r="C31" s="87"/>
      <c r="D31" s="506" t="s">
        <v>168</v>
      </c>
      <c r="E31" s="506"/>
      <c r="F31" s="506"/>
      <c r="G31" s="58" t="e">
        <f>VLOOKUP(A31,#REF!,6,FALSE)</f>
        <v>#REF!</v>
      </c>
      <c r="H31" s="59">
        <v>434182655.77999997</v>
      </c>
    </row>
    <row r="32" spans="1:8" x14ac:dyDescent="0.2">
      <c r="C32" s="515" t="s">
        <v>156</v>
      </c>
      <c r="D32" s="516"/>
      <c r="E32" s="516"/>
      <c r="F32" s="516"/>
      <c r="G32" s="66" t="e">
        <f>SUM(G33:G41)</f>
        <v>#REF!</v>
      </c>
      <c r="H32" s="67">
        <f>SUM(H33:H41)</f>
        <v>154392753.40000001</v>
      </c>
    </row>
    <row r="33" spans="1:10" x14ac:dyDescent="0.2">
      <c r="A33" s="78" t="s">
        <v>126</v>
      </c>
      <c r="C33" s="87"/>
      <c r="D33" s="506" t="s">
        <v>169</v>
      </c>
      <c r="E33" s="506"/>
      <c r="F33" s="506"/>
      <c r="G33" s="58" t="e">
        <f>VLOOKUP(A33,#REF!,6,FALSE)</f>
        <v>#REF!</v>
      </c>
      <c r="H33" s="59">
        <v>90000</v>
      </c>
    </row>
    <row r="34" spans="1:10" x14ac:dyDescent="0.2">
      <c r="A34" s="78" t="s">
        <v>32</v>
      </c>
      <c r="C34" s="87"/>
      <c r="D34" s="506" t="s">
        <v>170</v>
      </c>
      <c r="E34" s="506"/>
      <c r="F34" s="506"/>
      <c r="G34" s="58" t="e">
        <f>VLOOKUP(A34,#REF!,6,FALSE)</f>
        <v>#REF!</v>
      </c>
      <c r="H34" s="59">
        <v>7330646.8899999997</v>
      </c>
    </row>
    <row r="35" spans="1:10" x14ac:dyDescent="0.2">
      <c r="A35" s="78" t="s">
        <v>127</v>
      </c>
      <c r="C35" s="87"/>
      <c r="D35" s="506" t="s">
        <v>171</v>
      </c>
      <c r="E35" s="506"/>
      <c r="F35" s="506"/>
      <c r="G35" s="58" t="e">
        <f>VLOOKUP(A35,#REF!,6,FALSE)</f>
        <v>#REF!</v>
      </c>
      <c r="H35" s="59">
        <v>0</v>
      </c>
    </row>
    <row r="36" spans="1:10" x14ac:dyDescent="0.2">
      <c r="A36" s="78" t="s">
        <v>33</v>
      </c>
      <c r="C36" s="87"/>
      <c r="D36" s="506" t="s">
        <v>172</v>
      </c>
      <c r="E36" s="506"/>
      <c r="F36" s="506"/>
      <c r="G36" s="58" t="e">
        <f>VLOOKUP(A36,#REF!,6,FALSE)</f>
        <v>#REF!</v>
      </c>
      <c r="H36" s="59">
        <v>18118518.759999998</v>
      </c>
    </row>
    <row r="37" spans="1:10" x14ac:dyDescent="0.2">
      <c r="A37" s="78" t="s">
        <v>34</v>
      </c>
      <c r="C37" s="87"/>
      <c r="D37" s="506" t="s">
        <v>173</v>
      </c>
      <c r="E37" s="506"/>
      <c r="F37" s="506"/>
      <c r="G37" s="58" t="e">
        <f>VLOOKUP(A37,#REF!,6,FALSE)</f>
        <v>#REF!</v>
      </c>
      <c r="H37" s="59">
        <v>128853587.75</v>
      </c>
    </row>
    <row r="38" spans="1:10" x14ac:dyDescent="0.2">
      <c r="A38" s="78" t="s">
        <v>128</v>
      </c>
      <c r="C38" s="87"/>
      <c r="D38" s="506" t="s">
        <v>174</v>
      </c>
      <c r="E38" s="506"/>
      <c r="F38" s="506"/>
      <c r="G38" s="58" t="e">
        <f>VLOOKUP(A38,#REF!,6,FALSE)</f>
        <v>#REF!</v>
      </c>
      <c r="H38" s="59">
        <v>0</v>
      </c>
    </row>
    <row r="39" spans="1:10" x14ac:dyDescent="0.2">
      <c r="A39" s="78" t="s">
        <v>129</v>
      </c>
      <c r="C39" s="87"/>
      <c r="D39" s="506" t="s">
        <v>175</v>
      </c>
      <c r="E39" s="506"/>
      <c r="F39" s="506"/>
      <c r="G39" s="58" t="e">
        <f>VLOOKUP(A39,#REF!,6,FALSE)</f>
        <v>#REF!</v>
      </c>
      <c r="H39" s="59">
        <v>0</v>
      </c>
    </row>
    <row r="40" spans="1:10" x14ac:dyDescent="0.2">
      <c r="A40" s="78" t="s">
        <v>130</v>
      </c>
      <c r="C40" s="87"/>
      <c r="D40" s="506" t="s">
        <v>176</v>
      </c>
      <c r="E40" s="506"/>
      <c r="F40" s="506"/>
      <c r="G40" s="58" t="e">
        <f>VLOOKUP(A40,#REF!,6,FALSE)</f>
        <v>#REF!</v>
      </c>
      <c r="H40" s="59">
        <v>0</v>
      </c>
    </row>
    <row r="41" spans="1:10" x14ac:dyDescent="0.2">
      <c r="A41" s="78" t="s">
        <v>131</v>
      </c>
      <c r="C41" s="87"/>
      <c r="D41" s="506" t="s">
        <v>177</v>
      </c>
      <c r="E41" s="506"/>
      <c r="F41" s="506"/>
      <c r="G41" s="58" t="e">
        <f>VLOOKUP(A41,#REF!,6,FALSE)</f>
        <v>#REF!</v>
      </c>
      <c r="H41" s="59">
        <v>0</v>
      </c>
      <c r="J41" s="79"/>
    </row>
    <row r="42" spans="1:10" x14ac:dyDescent="0.2">
      <c r="C42" s="515" t="s">
        <v>178</v>
      </c>
      <c r="D42" s="516"/>
      <c r="E42" s="516"/>
      <c r="F42" s="516"/>
      <c r="G42" s="66" t="e">
        <f>SUM(G43:G45)</f>
        <v>#REF!</v>
      </c>
      <c r="H42" s="67">
        <f>SUM(H43:H45)</f>
        <v>7848954.4900000002</v>
      </c>
    </row>
    <row r="43" spans="1:10" x14ac:dyDescent="0.2">
      <c r="A43" s="78" t="s">
        <v>132</v>
      </c>
      <c r="C43" s="87"/>
      <c r="D43" s="506" t="s">
        <v>179</v>
      </c>
      <c r="E43" s="506"/>
      <c r="F43" s="506"/>
      <c r="G43" s="58" t="e">
        <f>VLOOKUP(A43,#REF!,6,FALSE)</f>
        <v>#REF!</v>
      </c>
      <c r="H43" s="59">
        <v>0</v>
      </c>
    </row>
    <row r="44" spans="1:10" x14ac:dyDescent="0.2">
      <c r="A44" s="78" t="s">
        <v>133</v>
      </c>
      <c r="C44" s="87"/>
      <c r="D44" s="506" t="s">
        <v>82</v>
      </c>
      <c r="E44" s="506"/>
      <c r="F44" s="506"/>
      <c r="G44" s="58" t="e">
        <f>VLOOKUP(A44,#REF!,6,FALSE)</f>
        <v>#REF!</v>
      </c>
      <c r="H44" s="59">
        <v>0</v>
      </c>
    </row>
    <row r="45" spans="1:10" x14ac:dyDescent="0.2">
      <c r="A45" s="78" t="s">
        <v>134</v>
      </c>
      <c r="C45" s="87"/>
      <c r="D45" s="506" t="s">
        <v>180</v>
      </c>
      <c r="E45" s="506"/>
      <c r="F45" s="506"/>
      <c r="G45" s="58" t="e">
        <f>VLOOKUP(A45,#REF!,6,FALSE)</f>
        <v>#REF!</v>
      </c>
      <c r="H45" s="59">
        <v>7848954.4900000002</v>
      </c>
    </row>
    <row r="46" spans="1:10" x14ac:dyDescent="0.2">
      <c r="C46" s="515" t="s">
        <v>181</v>
      </c>
      <c r="D46" s="516"/>
      <c r="E46" s="516"/>
      <c r="F46" s="516"/>
      <c r="G46" s="66" t="e">
        <f>SUM(G47:G51)</f>
        <v>#REF!</v>
      </c>
      <c r="H46" s="67">
        <f>SUM(H47:H51)</f>
        <v>37170199.219999999</v>
      </c>
    </row>
    <row r="47" spans="1:10" x14ac:dyDescent="0.2">
      <c r="A47" s="78" t="s">
        <v>35</v>
      </c>
      <c r="C47" s="68"/>
      <c r="D47" s="519" t="s">
        <v>182</v>
      </c>
      <c r="E47" s="519"/>
      <c r="F47" s="519"/>
      <c r="G47" s="58" t="e">
        <f>VLOOKUP(A47,#REF!,6,FALSE)</f>
        <v>#REF!</v>
      </c>
      <c r="H47" s="59">
        <v>37170199.219999999</v>
      </c>
    </row>
    <row r="48" spans="1:10" x14ac:dyDescent="0.2">
      <c r="A48" s="78" t="s">
        <v>36</v>
      </c>
      <c r="C48" s="68"/>
      <c r="D48" s="519" t="s">
        <v>183</v>
      </c>
      <c r="E48" s="519"/>
      <c r="F48" s="519"/>
      <c r="G48" s="58" t="e">
        <f>VLOOKUP(A48,#REF!,6,FALSE)</f>
        <v>#REF!</v>
      </c>
      <c r="H48" s="59">
        <v>0</v>
      </c>
    </row>
    <row r="49" spans="1:8" x14ac:dyDescent="0.2">
      <c r="A49" s="78" t="s">
        <v>135</v>
      </c>
      <c r="C49" s="68"/>
      <c r="D49" s="519" t="s">
        <v>184</v>
      </c>
      <c r="E49" s="519"/>
      <c r="F49" s="519"/>
      <c r="G49" s="58" t="e">
        <f>VLOOKUP(A49,#REF!,6,FALSE)</f>
        <v>#REF!</v>
      </c>
      <c r="H49" s="59">
        <v>0</v>
      </c>
    </row>
    <row r="50" spans="1:8" x14ac:dyDescent="0.2">
      <c r="A50" s="78" t="s">
        <v>136</v>
      </c>
      <c r="C50" s="68"/>
      <c r="D50" s="519" t="s">
        <v>185</v>
      </c>
      <c r="E50" s="519"/>
      <c r="F50" s="519"/>
      <c r="G50" s="58" t="e">
        <f>VLOOKUP(A50,#REF!,6,FALSE)</f>
        <v>#REF!</v>
      </c>
      <c r="H50" s="59">
        <v>0</v>
      </c>
    </row>
    <row r="51" spans="1:8" x14ac:dyDescent="0.2">
      <c r="A51" s="78" t="s">
        <v>137</v>
      </c>
      <c r="C51" s="68"/>
      <c r="D51" s="519" t="s">
        <v>186</v>
      </c>
      <c r="E51" s="519"/>
      <c r="F51" s="519"/>
      <c r="G51" s="58" t="e">
        <f>VLOOKUP(A51,#REF!,6,FALSE)</f>
        <v>#REF!</v>
      </c>
      <c r="H51" s="59">
        <v>0</v>
      </c>
    </row>
    <row r="52" spans="1:8" x14ac:dyDescent="0.2">
      <c r="C52" s="520" t="s">
        <v>187</v>
      </c>
      <c r="D52" s="521"/>
      <c r="E52" s="521"/>
      <c r="F52" s="521"/>
      <c r="G52" s="62" t="e">
        <f>SUM(G53:G58)</f>
        <v>#REF!</v>
      </c>
      <c r="H52" s="67">
        <f>SUM(H53:H58)</f>
        <v>12408935.449999999</v>
      </c>
    </row>
    <row r="53" spans="1:8" x14ac:dyDescent="0.2">
      <c r="A53" s="78" t="s">
        <v>37</v>
      </c>
      <c r="C53" s="68"/>
      <c r="D53" s="519" t="s">
        <v>188</v>
      </c>
      <c r="E53" s="519"/>
      <c r="F53" s="519"/>
      <c r="G53" s="58" t="e">
        <f>VLOOKUP(A53,#REF!,6,FALSE)</f>
        <v>#REF!</v>
      </c>
      <c r="H53" s="59">
        <v>12408935.449999999</v>
      </c>
    </row>
    <row r="54" spans="1:8" x14ac:dyDescent="0.2">
      <c r="A54" s="78" t="s">
        <v>138</v>
      </c>
      <c r="C54" s="68"/>
      <c r="D54" s="519" t="s">
        <v>189</v>
      </c>
      <c r="E54" s="519"/>
      <c r="F54" s="519"/>
      <c r="G54" s="58" t="e">
        <f>VLOOKUP(A54,#REF!,6,FALSE)</f>
        <v>#REF!</v>
      </c>
      <c r="H54" s="59">
        <v>0</v>
      </c>
    </row>
    <row r="55" spans="1:8" x14ac:dyDescent="0.2">
      <c r="A55" s="78" t="s">
        <v>139</v>
      </c>
      <c r="C55" s="68"/>
      <c r="D55" s="519" t="s">
        <v>190</v>
      </c>
      <c r="E55" s="519"/>
      <c r="F55" s="519"/>
      <c r="G55" s="58" t="e">
        <f>VLOOKUP(A55,#REF!,6,FALSE)</f>
        <v>#REF!</v>
      </c>
      <c r="H55" s="59">
        <v>0</v>
      </c>
    </row>
    <row r="56" spans="1:8" ht="28.5" customHeight="1" x14ac:dyDescent="0.2">
      <c r="A56" s="78" t="s">
        <v>140</v>
      </c>
      <c r="C56" s="68"/>
      <c r="D56" s="519" t="s">
        <v>191</v>
      </c>
      <c r="E56" s="519"/>
      <c r="F56" s="519"/>
      <c r="G56" s="58" t="e">
        <f>VLOOKUP(A56,#REF!,6,FALSE)</f>
        <v>#REF!</v>
      </c>
      <c r="H56" s="59">
        <v>0</v>
      </c>
    </row>
    <row r="57" spans="1:8" x14ac:dyDescent="0.2">
      <c r="A57" s="78" t="s">
        <v>141</v>
      </c>
      <c r="C57" s="68"/>
      <c r="D57" s="519" t="s">
        <v>192</v>
      </c>
      <c r="E57" s="519"/>
      <c r="F57" s="519"/>
      <c r="G57" s="58" t="e">
        <f>VLOOKUP(A57,#REF!,6,FALSE)</f>
        <v>#REF!</v>
      </c>
      <c r="H57" s="59">
        <v>0</v>
      </c>
    </row>
    <row r="58" spans="1:8" x14ac:dyDescent="0.2">
      <c r="A58" s="78" t="s">
        <v>142</v>
      </c>
      <c r="C58" s="68"/>
      <c r="D58" s="519" t="s">
        <v>193</v>
      </c>
      <c r="E58" s="519"/>
      <c r="F58" s="519"/>
      <c r="G58" s="58" t="e">
        <f>VLOOKUP(A58,#REF!,6,FALSE)</f>
        <v>#REF!</v>
      </c>
      <c r="H58" s="59">
        <v>0</v>
      </c>
    </row>
    <row r="59" spans="1:8" x14ac:dyDescent="0.2">
      <c r="C59" s="520" t="s">
        <v>194</v>
      </c>
      <c r="D59" s="521"/>
      <c r="E59" s="521"/>
      <c r="F59" s="521"/>
      <c r="G59" s="62" t="e">
        <f>SUM(G60)</f>
        <v>#REF!</v>
      </c>
      <c r="H59" s="67">
        <f>SUM(H60)</f>
        <v>10181253.33</v>
      </c>
    </row>
    <row r="60" spans="1:8" x14ac:dyDescent="0.2">
      <c r="A60" s="78" t="s">
        <v>143</v>
      </c>
      <c r="C60" s="68"/>
      <c r="D60" s="519" t="s">
        <v>195</v>
      </c>
      <c r="E60" s="519"/>
      <c r="F60" s="519"/>
      <c r="G60" s="58" t="e">
        <f>VLOOKUP(A60,#REF!,6,FALSE)</f>
        <v>#REF!</v>
      </c>
      <c r="H60" s="59">
        <v>10181253.33</v>
      </c>
    </row>
    <row r="61" spans="1:8" x14ac:dyDescent="0.2">
      <c r="C61" s="522"/>
      <c r="D61" s="506"/>
      <c r="E61" s="506"/>
      <c r="F61" s="506"/>
      <c r="G61" s="58"/>
      <c r="H61" s="59"/>
    </row>
    <row r="62" spans="1:8" x14ac:dyDescent="0.2">
      <c r="C62" s="513" t="s">
        <v>196</v>
      </c>
      <c r="D62" s="514"/>
      <c r="E62" s="514"/>
      <c r="F62" s="514"/>
      <c r="G62" s="69" t="e">
        <f>+G59+G52+G46+G42+G32+G28</f>
        <v>#REF!</v>
      </c>
      <c r="H62" s="70">
        <f>+H59+H52+H46+H42+H32+H28</f>
        <v>1397170330.6199999</v>
      </c>
    </row>
    <row r="63" spans="1:8" x14ac:dyDescent="0.2">
      <c r="C63" s="87"/>
      <c r="D63" s="88"/>
      <c r="E63" s="88"/>
      <c r="F63" s="88"/>
      <c r="G63" s="58"/>
      <c r="H63" s="59"/>
    </row>
    <row r="64" spans="1:8" x14ac:dyDescent="0.2">
      <c r="C64" s="513" t="s">
        <v>197</v>
      </c>
      <c r="D64" s="514"/>
      <c r="E64" s="514"/>
      <c r="F64" s="514"/>
      <c r="G64" s="69" t="e">
        <f>+G25-G62</f>
        <v>#REF!</v>
      </c>
      <c r="H64" s="70">
        <f>+H25-H62</f>
        <v>-209266260.1500001</v>
      </c>
    </row>
    <row r="65" spans="3:8" x14ac:dyDescent="0.2">
      <c r="C65" s="87"/>
      <c r="D65" s="88"/>
      <c r="E65" s="88"/>
      <c r="F65" s="88"/>
      <c r="G65" s="88"/>
      <c r="H65" s="71"/>
    </row>
    <row r="66" spans="3:8" x14ac:dyDescent="0.2">
      <c r="C66" s="72" t="s">
        <v>198</v>
      </c>
      <c r="D66" s="73"/>
      <c r="E66" s="73"/>
      <c r="F66" s="73"/>
      <c r="G66" s="73"/>
      <c r="H66" s="74"/>
    </row>
    <row r="67" spans="3:8" x14ac:dyDescent="0.2">
      <c r="C67" s="75"/>
      <c r="D67" s="75"/>
      <c r="E67" s="75"/>
      <c r="F67" s="75"/>
      <c r="G67" s="76"/>
      <c r="H67" s="75"/>
    </row>
    <row r="68" spans="3:8" x14ac:dyDescent="0.2">
      <c r="C68" s="75"/>
      <c r="D68" s="75"/>
      <c r="E68" s="75"/>
      <c r="F68" s="75"/>
      <c r="G68" s="76"/>
      <c r="H68" s="75"/>
    </row>
    <row r="71" spans="3:8" x14ac:dyDescent="0.2">
      <c r="H71" s="77"/>
    </row>
  </sheetData>
  <mergeCells count="60">
    <mergeCell ref="C64:F64"/>
    <mergeCell ref="C52:F52"/>
    <mergeCell ref="D53:F53"/>
    <mergeCell ref="D54:F54"/>
    <mergeCell ref="D55:F55"/>
    <mergeCell ref="D56:F56"/>
    <mergeCell ref="D57:F57"/>
    <mergeCell ref="D58:F58"/>
    <mergeCell ref="C59:F59"/>
    <mergeCell ref="D60:F60"/>
    <mergeCell ref="C61:F61"/>
    <mergeCell ref="C62:F62"/>
    <mergeCell ref="D51:F51"/>
    <mergeCell ref="D40:F40"/>
    <mergeCell ref="D41:F41"/>
    <mergeCell ref="C42:F42"/>
    <mergeCell ref="D43:F43"/>
    <mergeCell ref="D44:F44"/>
    <mergeCell ref="D45:F45"/>
    <mergeCell ref="C46:F46"/>
    <mergeCell ref="D47:F47"/>
    <mergeCell ref="D48:F48"/>
    <mergeCell ref="D49:F49"/>
    <mergeCell ref="D50:F50"/>
    <mergeCell ref="D39:F39"/>
    <mergeCell ref="C28:F28"/>
    <mergeCell ref="D29:F29"/>
    <mergeCell ref="D30:F30"/>
    <mergeCell ref="D31:F31"/>
    <mergeCell ref="C32:F32"/>
    <mergeCell ref="D33:F33"/>
    <mergeCell ref="D34:F34"/>
    <mergeCell ref="D35:F35"/>
    <mergeCell ref="D36:F36"/>
    <mergeCell ref="D37:F37"/>
    <mergeCell ref="D38:F38"/>
    <mergeCell ref="C27:F27"/>
    <mergeCell ref="D14:F14"/>
    <mergeCell ref="C15:F15"/>
    <mergeCell ref="D16:F16"/>
    <mergeCell ref="D17:F17"/>
    <mergeCell ref="C18:F18"/>
    <mergeCell ref="D19:F19"/>
    <mergeCell ref="D20:F20"/>
    <mergeCell ref="D21:F21"/>
    <mergeCell ref="D22:F22"/>
    <mergeCell ref="D23:F23"/>
    <mergeCell ref="C25:F25"/>
    <mergeCell ref="D13:F13"/>
    <mergeCell ref="C1:H1"/>
    <mergeCell ref="C2:H2"/>
    <mergeCell ref="C3:H3"/>
    <mergeCell ref="C5:F5"/>
    <mergeCell ref="C6:F6"/>
    <mergeCell ref="D7:F7"/>
    <mergeCell ref="D8:F8"/>
    <mergeCell ref="D9:F9"/>
    <mergeCell ref="D10:F10"/>
    <mergeCell ref="D11:F11"/>
    <mergeCell ref="D12:F12"/>
  </mergeCells>
  <pageMargins left="0.25" right="0.25" top="0.75" bottom="0.75" header="0.3" footer="0.3"/>
  <pageSetup scale="90" orientation="portrait"/>
  <ignoredErrors>
    <ignoredError sqref="H6:H64 G6:G10 G19:G31 G35:G41 G57:G58 G60:G64 G12:G14" unlockedFormula="1"/>
    <ignoredError sqref="G15:G18 G32:G34 G42:G56 G59 G11" formula="1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B1:M61"/>
  <sheetViews>
    <sheetView showGridLines="0" zoomScale="90" zoomScaleNormal="90" zoomScalePageLayoutView="115" workbookViewId="0"/>
  </sheetViews>
  <sheetFormatPr baseColWidth="10" defaultColWidth="12.42578125" defaultRowHeight="12" x14ac:dyDescent="0.2"/>
  <cols>
    <col min="1" max="1" width="1.7109375" style="1" customWidth="1"/>
    <col min="2" max="2" width="11.42578125" style="1" customWidth="1"/>
    <col min="3" max="3" width="48.7109375" style="1" customWidth="1"/>
    <col min="4" max="5" width="16.85546875" style="1" customWidth="1"/>
    <col min="6" max="6" width="2.85546875" style="1" customWidth="1"/>
    <col min="7" max="7" width="11.42578125" style="1" customWidth="1"/>
    <col min="8" max="8" width="48.7109375" style="1" customWidth="1"/>
    <col min="9" max="9" width="20" style="1" customWidth="1"/>
    <col min="10" max="10" width="19.140625" style="1" customWidth="1"/>
    <col min="11" max="11" width="1.85546875" style="1" customWidth="1"/>
    <col min="12" max="12" width="15.42578125" style="1" customWidth="1"/>
    <col min="13" max="13" width="12.42578125" style="1" customWidth="1"/>
    <col min="14" max="16384" width="12.42578125" style="1"/>
  </cols>
  <sheetData>
    <row r="1" spans="2:13" ht="12.75" thickBot="1" x14ac:dyDescent="0.25">
      <c r="D1" s="48"/>
    </row>
    <row r="2" spans="2:13" s="2" customFormat="1" ht="15" x14ac:dyDescent="0.2">
      <c r="B2" s="365" t="s">
        <v>38</v>
      </c>
      <c r="C2" s="366"/>
      <c r="D2" s="366"/>
      <c r="E2" s="366"/>
      <c r="F2" s="366"/>
      <c r="G2" s="366"/>
      <c r="H2" s="366"/>
      <c r="I2" s="366"/>
      <c r="J2" s="367"/>
      <c r="K2" s="1"/>
    </row>
    <row r="3" spans="2:13" s="2" customFormat="1" ht="15" x14ac:dyDescent="0.2">
      <c r="B3" s="368" t="s">
        <v>39</v>
      </c>
      <c r="C3" s="369"/>
      <c r="D3" s="369"/>
      <c r="E3" s="369"/>
      <c r="F3" s="369"/>
      <c r="G3" s="369"/>
      <c r="H3" s="369"/>
      <c r="I3" s="369"/>
      <c r="J3" s="370"/>
      <c r="K3" s="1"/>
    </row>
    <row r="4" spans="2:13" s="2" customFormat="1" ht="15.75" thickBot="1" x14ac:dyDescent="0.25">
      <c r="B4" s="371" t="s">
        <v>308</v>
      </c>
      <c r="C4" s="372"/>
      <c r="D4" s="372"/>
      <c r="E4" s="372"/>
      <c r="F4" s="372"/>
      <c r="G4" s="372"/>
      <c r="H4" s="372"/>
      <c r="I4" s="372"/>
      <c r="J4" s="373"/>
      <c r="K4" s="1"/>
    </row>
    <row r="5" spans="2:13" s="7" customFormat="1" x14ac:dyDescent="0.2">
      <c r="B5" s="218"/>
      <c r="C5" s="219"/>
      <c r="D5" s="219"/>
      <c r="E5" s="219"/>
      <c r="F5" s="220"/>
      <c r="G5" s="219"/>
      <c r="H5" s="219"/>
      <c r="I5" s="219"/>
      <c r="J5" s="221"/>
      <c r="K5" s="1"/>
    </row>
    <row r="6" spans="2:13" s="7" customFormat="1" x14ac:dyDescent="0.2">
      <c r="B6" s="364" t="s">
        <v>40</v>
      </c>
      <c r="C6" s="362"/>
      <c r="D6" s="8" t="s">
        <v>285</v>
      </c>
      <c r="E6" s="8" t="s">
        <v>284</v>
      </c>
      <c r="F6" s="9"/>
      <c r="G6" s="362" t="s">
        <v>10</v>
      </c>
      <c r="H6" s="362"/>
      <c r="I6" s="8" t="s">
        <v>285</v>
      </c>
      <c r="J6" s="199" t="s">
        <v>284</v>
      </c>
      <c r="K6" s="1"/>
    </row>
    <row r="7" spans="2:13" s="7" customFormat="1" x14ac:dyDescent="0.2">
      <c r="B7" s="200"/>
      <c r="C7" s="11"/>
      <c r="D7" s="12"/>
      <c r="E7" s="12"/>
      <c r="F7" s="9"/>
      <c r="G7" s="13"/>
      <c r="H7" s="11"/>
      <c r="J7" s="201"/>
    </row>
    <row r="8" spans="2:13" s="7" customFormat="1" x14ac:dyDescent="0.2">
      <c r="B8" s="364" t="s">
        <v>41</v>
      </c>
      <c r="C8" s="362"/>
      <c r="D8" s="12"/>
      <c r="E8" s="12"/>
      <c r="F8" s="9"/>
      <c r="G8" s="362" t="s">
        <v>42</v>
      </c>
      <c r="H8" s="362"/>
      <c r="I8" s="15"/>
      <c r="J8" s="202"/>
      <c r="K8" s="89"/>
    </row>
    <row r="9" spans="2:13" s="7" customFormat="1" x14ac:dyDescent="0.2">
      <c r="B9" s="203"/>
      <c r="C9" s="18"/>
      <c r="D9" s="12"/>
      <c r="E9" s="12"/>
      <c r="F9" s="9"/>
      <c r="G9" s="19"/>
      <c r="H9" s="18"/>
      <c r="I9" s="12"/>
      <c r="J9" s="204"/>
      <c r="K9" s="12"/>
    </row>
    <row r="10" spans="2:13" s="7" customFormat="1" ht="15" x14ac:dyDescent="0.25">
      <c r="B10" s="374" t="s">
        <v>43</v>
      </c>
      <c r="C10" s="363"/>
      <c r="D10" s="21">
        <v>2294982318.4299998</v>
      </c>
      <c r="E10" s="21">
        <v>1800293099.9400001</v>
      </c>
      <c r="F10" s="9"/>
      <c r="G10" s="363" t="s">
        <v>44</v>
      </c>
      <c r="H10" s="363"/>
      <c r="I10" s="21">
        <v>331643663.55000001</v>
      </c>
      <c r="J10" s="205">
        <v>307794486.81</v>
      </c>
      <c r="K10" s="21"/>
      <c r="M10"/>
    </row>
    <row r="11" spans="2:13" s="7" customFormat="1" x14ac:dyDescent="0.2">
      <c r="B11" s="374" t="s">
        <v>45</v>
      </c>
      <c r="C11" s="363"/>
      <c r="D11" s="21">
        <v>24226910.41</v>
      </c>
      <c r="E11" s="21">
        <v>73568403.75</v>
      </c>
      <c r="F11" s="9"/>
      <c r="G11" s="363" t="s">
        <v>46</v>
      </c>
      <c r="H11" s="363"/>
      <c r="I11" s="21">
        <v>0</v>
      </c>
      <c r="J11" s="206">
        <v>0</v>
      </c>
      <c r="K11" s="21"/>
    </row>
    <row r="12" spans="2:13" s="7" customFormat="1" x14ac:dyDescent="0.2">
      <c r="B12" s="374" t="s">
        <v>47</v>
      </c>
      <c r="C12" s="363"/>
      <c r="D12" s="21">
        <v>37285680.740000002</v>
      </c>
      <c r="E12" s="21">
        <v>183367580.31999999</v>
      </c>
      <c r="F12" s="9"/>
      <c r="G12" s="363" t="s">
        <v>48</v>
      </c>
      <c r="H12" s="363"/>
      <c r="I12" s="21">
        <v>23650475.57</v>
      </c>
      <c r="J12" s="205">
        <v>20640462.870000001</v>
      </c>
      <c r="K12" s="21"/>
      <c r="L12" s="168"/>
    </row>
    <row r="13" spans="2:13" s="7" customFormat="1" x14ac:dyDescent="0.2">
      <c r="B13" s="374" t="s">
        <v>49</v>
      </c>
      <c r="C13" s="363"/>
      <c r="D13" s="21">
        <v>0</v>
      </c>
      <c r="E13" s="190">
        <v>0</v>
      </c>
      <c r="F13" s="9"/>
      <c r="G13" s="363" t="s">
        <v>50</v>
      </c>
      <c r="H13" s="363"/>
      <c r="I13" s="21">
        <v>0</v>
      </c>
      <c r="J13" s="206">
        <v>0</v>
      </c>
      <c r="K13" s="21"/>
    </row>
    <row r="14" spans="2:13" s="7" customFormat="1" x14ac:dyDescent="0.2">
      <c r="B14" s="374" t="s">
        <v>51</v>
      </c>
      <c r="C14" s="363"/>
      <c r="D14" s="21">
        <v>0</v>
      </c>
      <c r="E14" s="191">
        <v>0</v>
      </c>
      <c r="F14" s="9"/>
      <c r="G14" s="363" t="s">
        <v>52</v>
      </c>
      <c r="H14" s="363"/>
      <c r="I14" s="21">
        <v>0</v>
      </c>
      <c r="J14" s="206">
        <v>0</v>
      </c>
      <c r="K14" s="21"/>
      <c r="L14" s="168"/>
    </row>
    <row r="15" spans="2:13" s="192" customFormat="1" x14ac:dyDescent="0.2">
      <c r="B15" s="375" t="s">
        <v>53</v>
      </c>
      <c r="C15" s="376"/>
      <c r="D15" s="180">
        <v>-1685234.61</v>
      </c>
      <c r="E15" s="180">
        <v>-1551514.67</v>
      </c>
      <c r="F15" s="193"/>
      <c r="G15" s="376" t="s">
        <v>54</v>
      </c>
      <c r="H15" s="376"/>
      <c r="I15" s="180">
        <v>2272332.52</v>
      </c>
      <c r="J15" s="207">
        <v>1900577.02</v>
      </c>
      <c r="K15" s="180"/>
      <c r="L15" s="168"/>
    </row>
    <row r="16" spans="2:13" s="7" customFormat="1" x14ac:dyDescent="0.2">
      <c r="B16" s="374" t="s">
        <v>55</v>
      </c>
      <c r="C16" s="363"/>
      <c r="D16" s="21">
        <v>0</v>
      </c>
      <c r="E16" s="188">
        <v>0</v>
      </c>
      <c r="F16" s="9"/>
      <c r="G16" s="363" t="s">
        <v>56</v>
      </c>
      <c r="H16" s="363"/>
      <c r="I16" s="21">
        <v>22198850.600000001</v>
      </c>
      <c r="J16" s="206">
        <v>0</v>
      </c>
      <c r="K16" s="21"/>
      <c r="L16" s="168"/>
    </row>
    <row r="17" spans="2:13" s="7" customFormat="1" x14ac:dyDescent="0.2">
      <c r="B17" s="208"/>
      <c r="C17" s="195"/>
      <c r="D17" s="24"/>
      <c r="E17" s="24"/>
      <c r="F17" s="9"/>
      <c r="G17" s="363" t="s">
        <v>57</v>
      </c>
      <c r="H17" s="363"/>
      <c r="I17" s="21">
        <v>3234146.65</v>
      </c>
      <c r="J17" s="205">
        <v>102146.65</v>
      </c>
      <c r="K17" s="21"/>
      <c r="L17" s="168"/>
    </row>
    <row r="18" spans="2:13" s="7" customFormat="1" x14ac:dyDescent="0.2">
      <c r="B18" s="364" t="s">
        <v>58</v>
      </c>
      <c r="C18" s="362"/>
      <c r="D18" s="15">
        <v>2354809674.9699993</v>
      </c>
      <c r="E18" s="15">
        <v>2055677569.3399999</v>
      </c>
      <c r="F18" s="25"/>
      <c r="G18" s="362" t="s">
        <v>59</v>
      </c>
      <c r="H18" s="362"/>
      <c r="I18" s="15">
        <v>382999468.88999999</v>
      </c>
      <c r="J18" s="209">
        <v>330437673.34999996</v>
      </c>
      <c r="K18" s="15"/>
      <c r="L18" s="168"/>
    </row>
    <row r="19" spans="2:13" s="7" customFormat="1" x14ac:dyDescent="0.2">
      <c r="B19" s="200"/>
      <c r="C19" s="194"/>
      <c r="D19" s="27"/>
      <c r="E19" s="27"/>
      <c r="F19" s="25"/>
      <c r="J19" s="201"/>
      <c r="L19" s="168"/>
    </row>
    <row r="20" spans="2:13" s="7" customFormat="1" x14ac:dyDescent="0.2">
      <c r="B20" s="364" t="s">
        <v>60</v>
      </c>
      <c r="C20" s="362"/>
      <c r="D20" s="28"/>
      <c r="E20" s="28"/>
      <c r="F20" s="9"/>
      <c r="G20" s="362" t="s">
        <v>61</v>
      </c>
      <c r="H20" s="362"/>
      <c r="I20" s="28"/>
      <c r="J20" s="210"/>
      <c r="K20" s="28"/>
    </row>
    <row r="21" spans="2:13" s="7" customFormat="1" x14ac:dyDescent="0.2">
      <c r="B21" s="208"/>
      <c r="C21" s="30"/>
      <c r="D21" s="24"/>
      <c r="E21" s="24"/>
      <c r="F21" s="9"/>
      <c r="G21" s="30"/>
      <c r="H21" s="195"/>
      <c r="I21" s="24"/>
      <c r="J21" s="211"/>
      <c r="K21" s="24"/>
    </row>
    <row r="22" spans="2:13" s="7" customFormat="1" ht="15" x14ac:dyDescent="0.25">
      <c r="B22" s="375" t="s">
        <v>62</v>
      </c>
      <c r="C22" s="376"/>
      <c r="D22" s="21">
        <v>218820371.21000001</v>
      </c>
      <c r="E22" s="187">
        <v>201609442.28</v>
      </c>
      <c r="F22" s="9"/>
      <c r="G22" s="363" t="s">
        <v>63</v>
      </c>
      <c r="H22" s="363"/>
      <c r="I22" s="21">
        <v>0</v>
      </c>
      <c r="J22" s="206">
        <v>0</v>
      </c>
      <c r="K22" s="21"/>
      <c r="M22"/>
    </row>
    <row r="23" spans="2:13" s="7" customFormat="1" ht="15" x14ac:dyDescent="0.25">
      <c r="B23" s="375" t="s">
        <v>64</v>
      </c>
      <c r="C23" s="376"/>
      <c r="D23" s="21">
        <v>0</v>
      </c>
      <c r="E23" s="189">
        <v>0</v>
      </c>
      <c r="F23" s="9"/>
      <c r="G23" s="363" t="s">
        <v>65</v>
      </c>
      <c r="H23" s="363"/>
      <c r="I23" s="21">
        <v>0</v>
      </c>
      <c r="J23" s="206">
        <v>0</v>
      </c>
      <c r="K23" s="21"/>
      <c r="M23"/>
    </row>
    <row r="24" spans="2:13" s="7" customFormat="1" ht="15" x14ac:dyDescent="0.25">
      <c r="B24" s="375" t="s">
        <v>66</v>
      </c>
      <c r="C24" s="376"/>
      <c r="D24" s="21">
        <v>18250905435.540001</v>
      </c>
      <c r="E24" s="187">
        <v>13609258685.16</v>
      </c>
      <c r="F24" s="9"/>
      <c r="G24" s="376" t="s">
        <v>67</v>
      </c>
      <c r="H24" s="376"/>
      <c r="I24" s="21">
        <v>1976328591.97</v>
      </c>
      <c r="J24" s="205">
        <v>2049451547.7</v>
      </c>
      <c r="K24" s="21"/>
      <c r="M24"/>
    </row>
    <row r="25" spans="2:13" s="7" customFormat="1" ht="15" x14ac:dyDescent="0.25">
      <c r="B25" s="375" t="s">
        <v>68</v>
      </c>
      <c r="C25" s="376"/>
      <c r="D25" s="21">
        <v>1314918003.6199999</v>
      </c>
      <c r="E25" s="187">
        <v>984231946.72000003</v>
      </c>
      <c r="F25" s="9"/>
      <c r="G25" s="363" t="s">
        <v>69</v>
      </c>
      <c r="H25" s="363"/>
      <c r="I25" s="21">
        <v>0</v>
      </c>
      <c r="J25" s="206">
        <v>0</v>
      </c>
      <c r="K25" s="21"/>
      <c r="M25"/>
    </row>
    <row r="26" spans="2:13" s="7" customFormat="1" x14ac:dyDescent="0.2">
      <c r="B26" s="375" t="s">
        <v>70</v>
      </c>
      <c r="C26" s="376"/>
      <c r="D26" s="21">
        <v>74260213.859999999</v>
      </c>
      <c r="E26" s="187">
        <v>74260213.859999999</v>
      </c>
      <c r="F26" s="9"/>
      <c r="G26" s="363" t="s">
        <v>71</v>
      </c>
      <c r="H26" s="363"/>
      <c r="I26" s="21">
        <v>15240957.630000001</v>
      </c>
      <c r="J26" s="205">
        <v>15240957.630000001</v>
      </c>
      <c r="K26" s="21"/>
    </row>
    <row r="27" spans="2:13" s="7" customFormat="1" x14ac:dyDescent="0.2">
      <c r="B27" s="375" t="s">
        <v>72</v>
      </c>
      <c r="C27" s="376"/>
      <c r="D27" s="21">
        <v>-721264202.29999995</v>
      </c>
      <c r="E27" s="187">
        <v>-496117787.48000002</v>
      </c>
      <c r="F27" s="9"/>
      <c r="G27" s="363" t="s">
        <v>73</v>
      </c>
      <c r="H27" s="363"/>
      <c r="I27" s="21">
        <v>0</v>
      </c>
      <c r="J27" s="206">
        <v>0</v>
      </c>
      <c r="K27" s="21"/>
    </row>
    <row r="28" spans="2:13" s="7" customFormat="1" x14ac:dyDescent="0.2">
      <c r="B28" s="375" t="s">
        <v>74</v>
      </c>
      <c r="C28" s="376"/>
      <c r="D28" s="21">
        <v>88613297.569999993</v>
      </c>
      <c r="E28" s="187">
        <v>67786878.599999994</v>
      </c>
      <c r="F28" s="9"/>
      <c r="G28" s="362" t="s">
        <v>75</v>
      </c>
      <c r="H28" s="362"/>
      <c r="I28" s="15">
        <v>1991569549.6000001</v>
      </c>
      <c r="J28" s="209">
        <v>2064692505.3300002</v>
      </c>
      <c r="K28" s="15"/>
    </row>
    <row r="29" spans="2:13" s="7" customFormat="1" x14ac:dyDescent="0.2">
      <c r="B29" s="375" t="s">
        <v>76</v>
      </c>
      <c r="C29" s="376"/>
      <c r="D29" s="21">
        <v>0</v>
      </c>
      <c r="E29" s="188">
        <v>0</v>
      </c>
      <c r="F29" s="9"/>
      <c r="J29" s="201"/>
    </row>
    <row r="30" spans="2:13" s="7" customFormat="1" x14ac:dyDescent="0.2">
      <c r="B30" s="375" t="s">
        <v>77</v>
      </c>
      <c r="C30" s="376"/>
      <c r="D30" s="21">
        <v>1103899684</v>
      </c>
      <c r="E30" s="187">
        <v>1103899684</v>
      </c>
      <c r="F30" s="9"/>
      <c r="G30" s="362" t="s">
        <v>78</v>
      </c>
      <c r="H30" s="362"/>
      <c r="I30" s="15">
        <v>2374569018.4900002</v>
      </c>
      <c r="J30" s="209">
        <v>2395130178.6800003</v>
      </c>
      <c r="K30" s="15"/>
    </row>
    <row r="31" spans="2:13" s="7" customFormat="1" x14ac:dyDescent="0.2">
      <c r="B31" s="212"/>
      <c r="C31" s="196"/>
      <c r="D31" s="33"/>
      <c r="E31" s="33"/>
      <c r="F31" s="9"/>
      <c r="J31" s="201"/>
    </row>
    <row r="32" spans="2:13" s="7" customFormat="1" x14ac:dyDescent="0.2">
      <c r="B32" s="377" t="s">
        <v>286</v>
      </c>
      <c r="C32" s="378"/>
      <c r="D32" s="34">
        <v>20330152803.5</v>
      </c>
      <c r="E32" s="34">
        <v>15544929063.140001</v>
      </c>
      <c r="F32" s="25"/>
      <c r="G32" s="362" t="s">
        <v>17</v>
      </c>
      <c r="H32" s="362"/>
      <c r="I32" s="27"/>
      <c r="J32" s="213"/>
      <c r="K32" s="27"/>
    </row>
    <row r="33" spans="2:11" s="7" customFormat="1" x14ac:dyDescent="0.2">
      <c r="B33" s="212"/>
      <c r="C33" s="36"/>
      <c r="D33" s="33"/>
      <c r="E33" s="33"/>
      <c r="F33" s="9"/>
      <c r="G33" s="362" t="s">
        <v>80</v>
      </c>
      <c r="H33" s="362"/>
      <c r="I33" s="15">
        <v>0</v>
      </c>
      <c r="J33" s="209">
        <v>0</v>
      </c>
      <c r="K33" s="15"/>
    </row>
    <row r="34" spans="2:11" s="7" customFormat="1" x14ac:dyDescent="0.2">
      <c r="B34" s="377" t="s">
        <v>81</v>
      </c>
      <c r="C34" s="378"/>
      <c r="D34" s="34">
        <v>22684962478.470001</v>
      </c>
      <c r="E34" s="34">
        <v>17600606632.48</v>
      </c>
      <c r="F34" s="9"/>
      <c r="G34" s="363" t="s">
        <v>82</v>
      </c>
      <c r="H34" s="363"/>
      <c r="I34" s="21">
        <v>0</v>
      </c>
      <c r="J34" s="206">
        <v>0</v>
      </c>
      <c r="K34" s="21"/>
    </row>
    <row r="35" spans="2:11" s="7" customFormat="1" x14ac:dyDescent="0.2">
      <c r="B35" s="208"/>
      <c r="C35" s="30"/>
      <c r="D35" s="24"/>
      <c r="E35" s="24"/>
      <c r="F35" s="9"/>
      <c r="G35" s="363" t="s">
        <v>83</v>
      </c>
      <c r="H35" s="363"/>
      <c r="I35" s="21">
        <v>0</v>
      </c>
      <c r="J35" s="206">
        <v>0</v>
      </c>
      <c r="K35" s="21"/>
    </row>
    <row r="36" spans="2:11" s="7" customFormat="1" x14ac:dyDescent="0.2">
      <c r="B36" s="208"/>
      <c r="C36" s="30"/>
      <c r="D36" s="37"/>
      <c r="E36" s="37"/>
      <c r="F36" s="9"/>
      <c r="G36" s="363" t="s">
        <v>84</v>
      </c>
      <c r="H36" s="363"/>
      <c r="I36" s="21">
        <v>0</v>
      </c>
      <c r="J36" s="206">
        <v>0</v>
      </c>
      <c r="K36" s="21"/>
    </row>
    <row r="37" spans="2:11" s="7" customFormat="1" x14ac:dyDescent="0.2">
      <c r="B37" s="208"/>
      <c r="C37" s="30"/>
      <c r="D37" s="37"/>
      <c r="E37" s="37"/>
      <c r="F37" s="9"/>
      <c r="J37" s="205"/>
    </row>
    <row r="38" spans="2:11" s="7" customFormat="1" x14ac:dyDescent="0.2">
      <c r="B38" s="208"/>
      <c r="C38" s="38"/>
      <c r="D38" s="38"/>
      <c r="E38" s="37"/>
      <c r="F38" s="9"/>
      <c r="G38" s="362" t="s">
        <v>85</v>
      </c>
      <c r="H38" s="362"/>
      <c r="I38" s="15">
        <v>20310393459.98</v>
      </c>
      <c r="J38" s="209">
        <v>15205476453.799999</v>
      </c>
      <c r="K38" s="15"/>
    </row>
    <row r="39" spans="2:11" s="7" customFormat="1" x14ac:dyDescent="0.2">
      <c r="B39" s="208"/>
      <c r="C39" s="38"/>
      <c r="D39" s="38"/>
      <c r="E39" s="37"/>
      <c r="F39" s="9"/>
      <c r="G39" s="363" t="s">
        <v>86</v>
      </c>
      <c r="H39" s="363"/>
      <c r="I39" s="21">
        <v>1453456334.1799998</v>
      </c>
      <c r="J39" s="205">
        <v>1304289046.3299999</v>
      </c>
      <c r="K39" s="21"/>
    </row>
    <row r="40" spans="2:11" s="7" customFormat="1" x14ac:dyDescent="0.2">
      <c r="B40" s="208"/>
      <c r="C40" s="38"/>
      <c r="D40" s="38"/>
      <c r="E40" s="37"/>
      <c r="F40" s="9"/>
      <c r="G40" s="352"/>
      <c r="H40" s="352"/>
      <c r="I40" s="21"/>
      <c r="J40" s="210"/>
      <c r="K40" s="21"/>
    </row>
    <row r="41" spans="2:11" s="7" customFormat="1" x14ac:dyDescent="0.2">
      <c r="B41" s="208"/>
      <c r="C41" s="38"/>
      <c r="D41" s="38"/>
      <c r="E41" s="37"/>
      <c r="F41" s="9"/>
      <c r="G41" s="363" t="s">
        <v>87</v>
      </c>
      <c r="H41" s="363"/>
      <c r="I41" s="21">
        <v>3964423325.71</v>
      </c>
      <c r="J41" s="210">
        <v>2769834381.0699997</v>
      </c>
      <c r="K41" s="21"/>
    </row>
    <row r="42" spans="2:11" s="7" customFormat="1" x14ac:dyDescent="0.2">
      <c r="B42" s="208"/>
      <c r="C42" s="38"/>
      <c r="D42" s="38"/>
      <c r="E42" s="37"/>
      <c r="F42" s="9"/>
      <c r="G42" s="363" t="s">
        <v>88</v>
      </c>
      <c r="H42" s="363"/>
      <c r="I42" s="21">
        <v>6600948383.4099998</v>
      </c>
      <c r="J42" s="205">
        <v>2847515156.4099998</v>
      </c>
      <c r="K42" s="21"/>
    </row>
    <row r="43" spans="2:11" s="7" customFormat="1" x14ac:dyDescent="0.2">
      <c r="B43" s="208"/>
      <c r="C43" s="38"/>
      <c r="D43" s="38"/>
      <c r="E43" s="37"/>
      <c r="F43" s="9"/>
      <c r="G43" s="195" t="s">
        <v>89</v>
      </c>
      <c r="H43" s="195"/>
      <c r="I43" s="21">
        <v>0</v>
      </c>
      <c r="J43" s="206">
        <v>0</v>
      </c>
      <c r="K43" s="21"/>
    </row>
    <row r="44" spans="2:11" s="7" customFormat="1" x14ac:dyDescent="0.2">
      <c r="B44" s="208"/>
      <c r="C44" s="38"/>
      <c r="D44" s="38"/>
      <c r="E44" s="37"/>
      <c r="F44" s="9"/>
      <c r="G44" s="363" t="s">
        <v>90</v>
      </c>
      <c r="H44" s="363"/>
      <c r="I44" s="21">
        <v>8291565416.6800003</v>
      </c>
      <c r="J44" s="205">
        <v>8283837869.9899998</v>
      </c>
      <c r="K44" s="21"/>
    </row>
    <row r="45" spans="2:11" s="7" customFormat="1" x14ac:dyDescent="0.2">
      <c r="B45" s="208"/>
      <c r="C45" s="30"/>
      <c r="D45" s="37"/>
      <c r="E45" s="37"/>
      <c r="F45" s="9"/>
      <c r="G45" s="30"/>
      <c r="H45" s="39"/>
      <c r="I45" s="24"/>
      <c r="J45" s="205"/>
      <c r="K45" s="24"/>
    </row>
    <row r="46" spans="2:11" s="7" customFormat="1" x14ac:dyDescent="0.2">
      <c r="B46" s="208"/>
      <c r="C46" s="30"/>
      <c r="D46" s="37"/>
      <c r="E46" s="37"/>
      <c r="F46" s="9"/>
      <c r="G46" s="362" t="s">
        <v>91</v>
      </c>
      <c r="H46" s="362"/>
      <c r="I46" s="15">
        <v>0</v>
      </c>
      <c r="J46" s="209">
        <v>0</v>
      </c>
      <c r="K46" s="15"/>
    </row>
    <row r="47" spans="2:11" s="7" customFormat="1" x14ac:dyDescent="0.2">
      <c r="B47" s="208"/>
      <c r="C47" s="30"/>
      <c r="D47" s="37"/>
      <c r="E47" s="37"/>
      <c r="F47" s="9"/>
      <c r="G47" s="30"/>
      <c r="H47" s="39"/>
      <c r="I47" s="24"/>
      <c r="J47" s="211"/>
      <c r="K47" s="24"/>
    </row>
    <row r="48" spans="2:11" s="7" customFormat="1" x14ac:dyDescent="0.2">
      <c r="B48" s="208"/>
      <c r="C48" s="30"/>
      <c r="D48" s="37"/>
      <c r="E48" s="37"/>
      <c r="F48" s="9"/>
      <c r="G48" s="363" t="s">
        <v>92</v>
      </c>
      <c r="H48" s="363"/>
      <c r="I48" s="21">
        <v>0</v>
      </c>
      <c r="J48" s="206">
        <v>0</v>
      </c>
      <c r="K48" s="21"/>
    </row>
    <row r="49" spans="2:11" s="7" customFormat="1" x14ac:dyDescent="0.2">
      <c r="B49" s="208"/>
      <c r="C49" s="30"/>
      <c r="D49" s="37"/>
      <c r="E49" s="37"/>
      <c r="F49" s="9"/>
      <c r="G49" s="363" t="s">
        <v>93</v>
      </c>
      <c r="H49" s="363"/>
      <c r="I49" s="21">
        <v>0</v>
      </c>
      <c r="J49" s="206">
        <v>0</v>
      </c>
      <c r="K49" s="21"/>
    </row>
    <row r="50" spans="2:11" s="7" customFormat="1" x14ac:dyDescent="0.2">
      <c r="B50" s="208"/>
      <c r="C50" s="30"/>
      <c r="D50" s="37"/>
      <c r="E50" s="37"/>
      <c r="F50" s="9"/>
      <c r="G50" s="30"/>
      <c r="H50" s="40"/>
      <c r="I50" s="24"/>
      <c r="J50" s="211"/>
      <c r="K50" s="24"/>
    </row>
    <row r="51" spans="2:11" s="7" customFormat="1" x14ac:dyDescent="0.2">
      <c r="B51" s="208"/>
      <c r="C51" s="30"/>
      <c r="D51" s="37"/>
      <c r="E51" s="37"/>
      <c r="F51" s="9"/>
      <c r="G51" s="362" t="s">
        <v>94</v>
      </c>
      <c r="H51" s="362"/>
      <c r="I51" s="15">
        <v>20310393459.98</v>
      </c>
      <c r="J51" s="209">
        <v>15205476453.799999</v>
      </c>
      <c r="K51" s="15"/>
    </row>
    <row r="52" spans="2:11" s="7" customFormat="1" x14ac:dyDescent="0.2">
      <c r="B52" s="208"/>
      <c r="C52" s="30"/>
      <c r="D52" s="37"/>
      <c r="E52" s="37"/>
      <c r="F52" s="9"/>
      <c r="G52" s="30"/>
      <c r="H52" s="39"/>
      <c r="I52" s="24"/>
      <c r="J52" s="211"/>
      <c r="K52" s="24"/>
    </row>
    <row r="53" spans="2:11" s="7" customFormat="1" x14ac:dyDescent="0.2">
      <c r="B53" s="208"/>
      <c r="C53" s="30"/>
      <c r="D53" s="37"/>
      <c r="E53" s="37"/>
      <c r="F53" s="9"/>
      <c r="G53" s="362" t="s">
        <v>95</v>
      </c>
      <c r="H53" s="362"/>
      <c r="I53" s="15">
        <v>22684962478.470001</v>
      </c>
      <c r="J53" s="209">
        <v>17600606632.48</v>
      </c>
      <c r="K53" s="15"/>
    </row>
    <row r="54" spans="2:11" s="7" customFormat="1" ht="12.75" thickBot="1" x14ac:dyDescent="0.25">
      <c r="B54" s="214"/>
      <c r="C54" s="215"/>
      <c r="D54" s="215"/>
      <c r="E54" s="215"/>
      <c r="F54" s="216"/>
      <c r="G54" s="215"/>
      <c r="H54" s="215"/>
      <c r="I54" s="215"/>
      <c r="J54" s="217"/>
      <c r="K54" s="90"/>
    </row>
    <row r="55" spans="2:11" x14ac:dyDescent="0.2">
      <c r="B55" s="318" t="s">
        <v>287</v>
      </c>
      <c r="C55" s="45"/>
      <c r="D55" s="46"/>
      <c r="E55" s="46"/>
      <c r="F55" s="9"/>
      <c r="G55" s="47"/>
      <c r="H55" s="45"/>
      <c r="I55" s="185"/>
      <c r="J55" s="185"/>
      <c r="K55" s="46"/>
    </row>
    <row r="56" spans="2:11" x14ac:dyDescent="0.2">
      <c r="G56" s="362"/>
      <c r="H56" s="362"/>
      <c r="I56" s="15"/>
    </row>
    <row r="57" spans="2:11" x14ac:dyDescent="0.2">
      <c r="G57" s="363"/>
      <c r="H57" s="363"/>
      <c r="I57" s="179"/>
    </row>
    <row r="58" spans="2:11" x14ac:dyDescent="0.2">
      <c r="G58" s="363"/>
      <c r="H58" s="363"/>
      <c r="I58" s="179"/>
    </row>
    <row r="59" spans="2:11" x14ac:dyDescent="0.2">
      <c r="G59" s="363"/>
      <c r="H59" s="363"/>
      <c r="I59" s="179"/>
    </row>
    <row r="60" spans="2:11" x14ac:dyDescent="0.2">
      <c r="G60" s="178"/>
      <c r="H60" s="178"/>
      <c r="I60" s="179"/>
    </row>
    <row r="61" spans="2:11" x14ac:dyDescent="0.2">
      <c r="G61" s="363"/>
      <c r="H61" s="363"/>
      <c r="I61" s="179"/>
    </row>
  </sheetData>
  <mergeCells count="65">
    <mergeCell ref="G49:H49"/>
    <mergeCell ref="G51:H51"/>
    <mergeCell ref="G53:H53"/>
    <mergeCell ref="G39:H39"/>
    <mergeCell ref="G41:H41"/>
    <mergeCell ref="G42:H42"/>
    <mergeCell ref="G44:H44"/>
    <mergeCell ref="G46:H46"/>
    <mergeCell ref="G48:H48"/>
    <mergeCell ref="G38:H38"/>
    <mergeCell ref="B28:C28"/>
    <mergeCell ref="G28:H28"/>
    <mergeCell ref="B29:C29"/>
    <mergeCell ref="B30:C30"/>
    <mergeCell ref="G30:H30"/>
    <mergeCell ref="B32:C32"/>
    <mergeCell ref="G32:H32"/>
    <mergeCell ref="G33:H33"/>
    <mergeCell ref="B34:C34"/>
    <mergeCell ref="G34:H34"/>
    <mergeCell ref="G35:H35"/>
    <mergeCell ref="G36:H36"/>
    <mergeCell ref="B25:C25"/>
    <mergeCell ref="G25:H25"/>
    <mergeCell ref="B26:C26"/>
    <mergeCell ref="G26:H26"/>
    <mergeCell ref="B27:C27"/>
    <mergeCell ref="G27:H27"/>
    <mergeCell ref="B22:C22"/>
    <mergeCell ref="G22:H22"/>
    <mergeCell ref="B23:C23"/>
    <mergeCell ref="G23:H23"/>
    <mergeCell ref="B24:C24"/>
    <mergeCell ref="G24:H24"/>
    <mergeCell ref="B20:C20"/>
    <mergeCell ref="G20:H20"/>
    <mergeCell ref="B13:C13"/>
    <mergeCell ref="G13:H13"/>
    <mergeCell ref="B14:C14"/>
    <mergeCell ref="G14:H14"/>
    <mergeCell ref="B15:C15"/>
    <mergeCell ref="G15:H15"/>
    <mergeCell ref="B16:C16"/>
    <mergeCell ref="G16:H16"/>
    <mergeCell ref="G17:H17"/>
    <mergeCell ref="B18:C18"/>
    <mergeCell ref="G18:H18"/>
    <mergeCell ref="B10:C10"/>
    <mergeCell ref="G10:H10"/>
    <mergeCell ref="B11:C11"/>
    <mergeCell ref="G11:H11"/>
    <mergeCell ref="B12:C12"/>
    <mergeCell ref="G12:H12"/>
    <mergeCell ref="B8:C8"/>
    <mergeCell ref="G8:H8"/>
    <mergeCell ref="B2:J2"/>
    <mergeCell ref="B3:J3"/>
    <mergeCell ref="B4:J4"/>
    <mergeCell ref="B6:C6"/>
    <mergeCell ref="G6:H6"/>
    <mergeCell ref="G56:H56"/>
    <mergeCell ref="G57:H57"/>
    <mergeCell ref="G58:H58"/>
    <mergeCell ref="G59:H59"/>
    <mergeCell ref="G61:H61"/>
  </mergeCells>
  <pageMargins left="0.7" right="0.7" top="0.75" bottom="0.75" header="0.3" footer="0.3"/>
  <pageSetup scale="72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H69"/>
  <sheetViews>
    <sheetView showGridLines="0" zoomScaleNormal="100" zoomScalePageLayoutView="115" workbookViewId="0"/>
  </sheetViews>
  <sheetFormatPr baseColWidth="10" defaultColWidth="11.42578125" defaultRowHeight="12" x14ac:dyDescent="0.2"/>
  <cols>
    <col min="1" max="1" width="3.42578125" style="50" customWidth="1"/>
    <col min="2" max="2" width="13.42578125" style="50" customWidth="1"/>
    <col min="3" max="3" width="47.28515625" style="50" customWidth="1"/>
    <col min="4" max="4" width="11.42578125" style="50"/>
    <col min="5" max="5" width="5.140625" style="50" customWidth="1"/>
    <col min="6" max="6" width="16.28515625" style="50" customWidth="1"/>
    <col min="7" max="7" width="16.7109375" style="50" customWidth="1"/>
    <col min="8" max="8" width="2" style="50" customWidth="1"/>
    <col min="9" max="16384" width="11.42578125" style="50"/>
  </cols>
  <sheetData>
    <row r="1" spans="2:7" ht="12.75" thickBot="1" x14ac:dyDescent="0.25"/>
    <row r="2" spans="2:7" ht="14.25" customHeight="1" x14ac:dyDescent="0.2">
      <c r="B2" s="380" t="s">
        <v>38</v>
      </c>
      <c r="C2" s="381"/>
      <c r="D2" s="381"/>
      <c r="E2" s="381"/>
      <c r="F2" s="381"/>
      <c r="G2" s="382"/>
    </row>
    <row r="3" spans="2:7" ht="14.25" customHeight="1" x14ac:dyDescent="0.2">
      <c r="B3" s="383" t="s">
        <v>144</v>
      </c>
      <c r="C3" s="384"/>
      <c r="D3" s="384"/>
      <c r="E3" s="384"/>
      <c r="F3" s="384"/>
      <c r="G3" s="385"/>
    </row>
    <row r="4" spans="2:7" ht="14.25" customHeight="1" thickBot="1" x14ac:dyDescent="0.25">
      <c r="B4" s="386" t="s">
        <v>309</v>
      </c>
      <c r="C4" s="387"/>
      <c r="D4" s="387"/>
      <c r="E4" s="387"/>
      <c r="F4" s="387"/>
      <c r="G4" s="388"/>
    </row>
    <row r="5" spans="2:7" s="53" customFormat="1" x14ac:dyDescent="0.2">
      <c r="B5" s="274"/>
      <c r="C5" s="275"/>
      <c r="D5" s="275"/>
      <c r="E5" s="275"/>
      <c r="F5" s="276">
        <v>2019</v>
      </c>
      <c r="G5" s="277">
        <v>2018</v>
      </c>
    </row>
    <row r="6" spans="2:7" x14ac:dyDescent="0.2">
      <c r="B6" s="389" t="s">
        <v>21</v>
      </c>
      <c r="C6" s="390"/>
      <c r="D6" s="390"/>
      <c r="E6" s="390"/>
      <c r="F6" s="356"/>
      <c r="G6" s="278"/>
    </row>
    <row r="7" spans="2:7" s="57" customFormat="1" ht="28.35" customHeight="1" x14ac:dyDescent="0.25">
      <c r="B7" s="389" t="s">
        <v>145</v>
      </c>
      <c r="C7" s="390"/>
      <c r="D7" s="390"/>
      <c r="E7" s="390"/>
      <c r="F7" s="177">
        <v>1654236139.5</v>
      </c>
      <c r="G7" s="279">
        <v>1691769454.47</v>
      </c>
    </row>
    <row r="8" spans="2:7" ht="12" customHeight="1" x14ac:dyDescent="0.2">
      <c r="B8" s="280"/>
      <c r="C8" s="379" t="s">
        <v>146</v>
      </c>
      <c r="D8" s="379"/>
      <c r="E8" s="379"/>
      <c r="F8" s="173">
        <v>1294147996.0599999</v>
      </c>
      <c r="G8" s="281">
        <v>1288832666.5599999</v>
      </c>
    </row>
    <row r="9" spans="2:7" ht="12" customHeight="1" x14ac:dyDescent="0.2">
      <c r="B9" s="280"/>
      <c r="C9" s="379" t="s">
        <v>147</v>
      </c>
      <c r="D9" s="379"/>
      <c r="E9" s="379"/>
      <c r="F9" s="173">
        <v>0</v>
      </c>
      <c r="G9" s="282">
        <v>0</v>
      </c>
    </row>
    <row r="10" spans="2:7" ht="12" customHeight="1" x14ac:dyDescent="0.2">
      <c r="B10" s="280"/>
      <c r="C10" s="379" t="s">
        <v>148</v>
      </c>
      <c r="D10" s="379"/>
      <c r="E10" s="379"/>
      <c r="F10" s="173">
        <v>0</v>
      </c>
      <c r="G10" s="282">
        <v>0</v>
      </c>
    </row>
    <row r="11" spans="2:7" x14ac:dyDescent="0.2">
      <c r="B11" s="280"/>
      <c r="C11" s="379" t="s">
        <v>149</v>
      </c>
      <c r="D11" s="379"/>
      <c r="E11" s="379"/>
      <c r="F11" s="173">
        <v>169842565.15000001</v>
      </c>
      <c r="G11" s="281">
        <v>145175187.16</v>
      </c>
    </row>
    <row r="12" spans="2:7" ht="15.6" customHeight="1" x14ac:dyDescent="0.2">
      <c r="B12" s="280"/>
      <c r="C12" s="379" t="s">
        <v>288</v>
      </c>
      <c r="D12" s="379"/>
      <c r="E12" s="379"/>
      <c r="F12" s="173">
        <v>99920371.549999997</v>
      </c>
      <c r="G12" s="281">
        <v>75701917.150000006</v>
      </c>
    </row>
    <row r="13" spans="2:7" ht="12" customHeight="1" x14ac:dyDescent="0.2">
      <c r="B13" s="280"/>
      <c r="C13" s="379" t="s">
        <v>289</v>
      </c>
      <c r="D13" s="379"/>
      <c r="E13" s="379"/>
      <c r="F13" s="173">
        <v>90325206.739999995</v>
      </c>
      <c r="G13" s="281">
        <v>182059683.59999999</v>
      </c>
    </row>
    <row r="14" spans="2:7" ht="12" customHeight="1" x14ac:dyDescent="0.2">
      <c r="B14" s="280"/>
      <c r="C14" s="379" t="s">
        <v>152</v>
      </c>
      <c r="D14" s="379"/>
      <c r="E14" s="379"/>
      <c r="F14" s="173">
        <v>0</v>
      </c>
      <c r="G14" s="282">
        <v>0</v>
      </c>
    </row>
    <row r="15" spans="2:7" ht="23.45" customHeight="1" x14ac:dyDescent="0.2">
      <c r="B15" s="358"/>
      <c r="C15" s="393" t="s">
        <v>153</v>
      </c>
      <c r="D15" s="393"/>
      <c r="E15" s="393"/>
      <c r="F15" s="174">
        <v>0</v>
      </c>
      <c r="G15" s="282">
        <v>0</v>
      </c>
    </row>
    <row r="16" spans="2:7" x14ac:dyDescent="0.2">
      <c r="B16" s="394" t="s">
        <v>154</v>
      </c>
      <c r="C16" s="395"/>
      <c r="D16" s="395"/>
      <c r="E16" s="395"/>
      <c r="F16" s="175">
        <v>1690370493.6499999</v>
      </c>
      <c r="G16" s="284">
        <v>1458649987.6800001</v>
      </c>
    </row>
    <row r="17" spans="1:7" x14ac:dyDescent="0.2">
      <c r="B17" s="358"/>
      <c r="C17" s="393" t="s">
        <v>155</v>
      </c>
      <c r="D17" s="393"/>
      <c r="E17" s="393"/>
      <c r="F17" s="174">
        <v>1472707197.8699999</v>
      </c>
      <c r="G17" s="281">
        <v>1322446737.75</v>
      </c>
    </row>
    <row r="18" spans="1:7" x14ac:dyDescent="0.2">
      <c r="B18" s="358"/>
      <c r="C18" s="393" t="s">
        <v>156</v>
      </c>
      <c r="D18" s="393"/>
      <c r="E18" s="393"/>
      <c r="F18" s="174">
        <v>217663295.78</v>
      </c>
      <c r="G18" s="281">
        <v>136203249.93000001</v>
      </c>
    </row>
    <row r="19" spans="1:7" x14ac:dyDescent="0.2">
      <c r="B19" s="394" t="s">
        <v>157</v>
      </c>
      <c r="C19" s="395"/>
      <c r="D19" s="395"/>
      <c r="E19" s="395"/>
      <c r="F19" s="175">
        <v>189959.32</v>
      </c>
      <c r="G19" s="284">
        <v>2074534.64</v>
      </c>
    </row>
    <row r="20" spans="1:7" ht="12.75" customHeight="1" x14ac:dyDescent="0.25">
      <c r="A20" s="163"/>
      <c r="B20" s="358"/>
      <c r="C20" s="393" t="s">
        <v>158</v>
      </c>
      <c r="D20" s="393"/>
      <c r="E20" s="393"/>
      <c r="F20" s="174">
        <v>0</v>
      </c>
      <c r="G20" s="282">
        <v>0</v>
      </c>
    </row>
    <row r="21" spans="1:7" x14ac:dyDescent="0.2">
      <c r="B21" s="358"/>
      <c r="C21" s="393" t="s">
        <v>159</v>
      </c>
      <c r="D21" s="393"/>
      <c r="E21" s="393"/>
      <c r="F21" s="174">
        <v>0</v>
      </c>
      <c r="G21" s="282">
        <v>0</v>
      </c>
    </row>
    <row r="22" spans="1:7" x14ac:dyDescent="0.2">
      <c r="B22" s="358"/>
      <c r="C22" s="393" t="s">
        <v>160</v>
      </c>
      <c r="D22" s="393"/>
      <c r="E22" s="393"/>
      <c r="F22" s="174">
        <v>0</v>
      </c>
      <c r="G22" s="282">
        <v>0</v>
      </c>
    </row>
    <row r="23" spans="1:7" x14ac:dyDescent="0.2">
      <c r="B23" s="358"/>
      <c r="C23" s="393" t="s">
        <v>161</v>
      </c>
      <c r="D23" s="393"/>
      <c r="E23" s="393"/>
      <c r="F23" s="174">
        <v>0</v>
      </c>
      <c r="G23" s="282">
        <v>0</v>
      </c>
    </row>
    <row r="24" spans="1:7" x14ac:dyDescent="0.2">
      <c r="B24" s="358"/>
      <c r="C24" s="393" t="s">
        <v>162</v>
      </c>
      <c r="D24" s="393"/>
      <c r="E24" s="393"/>
      <c r="F24" s="174">
        <v>189959.32</v>
      </c>
      <c r="G24" s="281">
        <v>2074534.64</v>
      </c>
    </row>
    <row r="25" spans="1:7" x14ac:dyDescent="0.2">
      <c r="B25" s="358"/>
      <c r="C25" s="357"/>
      <c r="D25" s="357"/>
      <c r="E25" s="357"/>
      <c r="F25" s="174"/>
      <c r="G25" s="285"/>
    </row>
    <row r="26" spans="1:7" x14ac:dyDescent="0.2">
      <c r="B26" s="396" t="s">
        <v>163</v>
      </c>
      <c r="C26" s="397"/>
      <c r="D26" s="397"/>
      <c r="E26" s="397"/>
      <c r="F26" s="176">
        <v>3344796592.4699998</v>
      </c>
      <c r="G26" s="286">
        <v>3152493976.79</v>
      </c>
    </row>
    <row r="27" spans="1:7" x14ac:dyDescent="0.2">
      <c r="B27" s="358"/>
      <c r="C27" s="357"/>
      <c r="D27" s="357"/>
      <c r="E27" s="357"/>
      <c r="F27" s="174"/>
      <c r="G27" s="285"/>
    </row>
    <row r="28" spans="1:7" x14ac:dyDescent="0.2">
      <c r="B28" s="391" t="s">
        <v>164</v>
      </c>
      <c r="C28" s="392"/>
      <c r="D28" s="392"/>
      <c r="E28" s="392"/>
      <c r="F28" s="174"/>
      <c r="G28" s="285"/>
    </row>
    <row r="29" spans="1:7" x14ac:dyDescent="0.2">
      <c r="B29" s="394" t="s">
        <v>165</v>
      </c>
      <c r="C29" s="395"/>
      <c r="D29" s="395"/>
      <c r="E29" s="395"/>
      <c r="F29" s="175">
        <v>1499047121.3600001</v>
      </c>
      <c r="G29" s="284">
        <v>1409658790.6900001</v>
      </c>
    </row>
    <row r="30" spans="1:7" x14ac:dyDescent="0.2">
      <c r="B30" s="283"/>
      <c r="C30" s="393" t="s">
        <v>166</v>
      </c>
      <c r="D30" s="393"/>
      <c r="E30" s="393"/>
      <c r="F30" s="174">
        <v>663285984.95000005</v>
      </c>
      <c r="G30" s="281">
        <v>701524013.69000006</v>
      </c>
    </row>
    <row r="31" spans="1:7" x14ac:dyDescent="0.2">
      <c r="B31" s="283"/>
      <c r="C31" s="393" t="s">
        <v>167</v>
      </c>
      <c r="D31" s="393"/>
      <c r="E31" s="393"/>
      <c r="F31" s="174">
        <v>239033444.47</v>
      </c>
      <c r="G31" s="281">
        <v>233001934.19</v>
      </c>
    </row>
    <row r="32" spans="1:7" x14ac:dyDescent="0.2">
      <c r="B32" s="283"/>
      <c r="C32" s="393" t="s">
        <v>168</v>
      </c>
      <c r="D32" s="393"/>
      <c r="E32" s="393"/>
      <c r="F32" s="174">
        <v>596727691.94000006</v>
      </c>
      <c r="G32" s="281">
        <v>475132842.81</v>
      </c>
    </row>
    <row r="33" spans="2:7" x14ac:dyDescent="0.2">
      <c r="B33" s="394" t="s">
        <v>156</v>
      </c>
      <c r="C33" s="395"/>
      <c r="D33" s="395"/>
      <c r="E33" s="395"/>
      <c r="F33" s="175">
        <v>190434308.56</v>
      </c>
      <c r="G33" s="284">
        <v>307559879.10000002</v>
      </c>
    </row>
    <row r="34" spans="2:7" x14ac:dyDescent="0.2">
      <c r="B34" s="283"/>
      <c r="C34" s="393" t="s">
        <v>169</v>
      </c>
      <c r="D34" s="393"/>
      <c r="E34" s="393"/>
      <c r="F34" s="174">
        <v>0</v>
      </c>
      <c r="G34" s="282">
        <v>0</v>
      </c>
    </row>
    <row r="35" spans="2:7" x14ac:dyDescent="0.2">
      <c r="B35" s="283"/>
      <c r="C35" s="393" t="s">
        <v>170</v>
      </c>
      <c r="D35" s="393"/>
      <c r="E35" s="393"/>
      <c r="F35" s="174">
        <v>12965040.58</v>
      </c>
      <c r="G35" s="281">
        <v>9958333.25</v>
      </c>
    </row>
    <row r="36" spans="2:7" x14ac:dyDescent="0.2">
      <c r="B36" s="283"/>
      <c r="C36" s="393" t="s">
        <v>171</v>
      </c>
      <c r="D36" s="393"/>
      <c r="E36" s="393"/>
      <c r="F36" s="174">
        <v>0</v>
      </c>
      <c r="G36" s="282">
        <v>0</v>
      </c>
    </row>
    <row r="37" spans="2:7" x14ac:dyDescent="0.2">
      <c r="B37" s="283"/>
      <c r="C37" s="393" t="s">
        <v>172</v>
      </c>
      <c r="D37" s="393"/>
      <c r="E37" s="393"/>
      <c r="F37" s="174">
        <v>965947.02</v>
      </c>
      <c r="G37" s="282">
        <v>8893081.0299999993</v>
      </c>
    </row>
    <row r="38" spans="2:7" x14ac:dyDescent="0.2">
      <c r="B38" s="283"/>
      <c r="C38" s="393" t="s">
        <v>173</v>
      </c>
      <c r="D38" s="393"/>
      <c r="E38" s="393"/>
      <c r="F38" s="174">
        <v>176503320.96000001</v>
      </c>
      <c r="G38" s="282">
        <v>178708464.81999999</v>
      </c>
    </row>
    <row r="39" spans="2:7" x14ac:dyDescent="0.2">
      <c r="B39" s="283"/>
      <c r="C39" s="393" t="s">
        <v>174</v>
      </c>
      <c r="D39" s="393"/>
      <c r="E39" s="393"/>
      <c r="F39" s="174">
        <v>0</v>
      </c>
      <c r="G39" s="282">
        <v>110000000</v>
      </c>
    </row>
    <row r="40" spans="2:7" x14ac:dyDescent="0.2">
      <c r="B40" s="283"/>
      <c r="C40" s="393" t="s">
        <v>175</v>
      </c>
      <c r="D40" s="393"/>
      <c r="E40" s="393"/>
      <c r="F40" s="174">
        <v>0</v>
      </c>
      <c r="G40" s="282">
        <v>0</v>
      </c>
    </row>
    <row r="41" spans="2:7" x14ac:dyDescent="0.2">
      <c r="B41" s="283"/>
      <c r="C41" s="393" t="s">
        <v>176</v>
      </c>
      <c r="D41" s="393"/>
      <c r="E41" s="393"/>
      <c r="F41" s="174">
        <v>0</v>
      </c>
      <c r="G41" s="282">
        <v>0</v>
      </c>
    </row>
    <row r="42" spans="2:7" x14ac:dyDescent="0.2">
      <c r="B42" s="283"/>
      <c r="C42" s="393" t="s">
        <v>177</v>
      </c>
      <c r="D42" s="393"/>
      <c r="E42" s="393"/>
      <c r="F42" s="174">
        <v>0</v>
      </c>
      <c r="G42" s="282">
        <v>0</v>
      </c>
    </row>
    <row r="43" spans="2:7" x14ac:dyDescent="0.2">
      <c r="B43" s="283"/>
      <c r="C43" s="197"/>
      <c r="D43" s="197"/>
      <c r="E43" s="197"/>
      <c r="F43" s="182"/>
      <c r="G43" s="287"/>
    </row>
    <row r="44" spans="2:7" x14ac:dyDescent="0.2">
      <c r="B44" s="394" t="s">
        <v>178</v>
      </c>
      <c r="C44" s="395"/>
      <c r="D44" s="395"/>
      <c r="E44" s="395"/>
      <c r="F44" s="175">
        <v>2958781.84</v>
      </c>
      <c r="G44" s="284">
        <v>0</v>
      </c>
    </row>
    <row r="45" spans="2:7" x14ac:dyDescent="0.2">
      <c r="B45" s="283"/>
      <c r="C45" s="393" t="s">
        <v>179</v>
      </c>
      <c r="D45" s="393"/>
      <c r="E45" s="393"/>
      <c r="F45" s="174">
        <v>0</v>
      </c>
      <c r="G45" s="282">
        <v>0</v>
      </c>
    </row>
    <row r="46" spans="2:7" x14ac:dyDescent="0.2">
      <c r="B46" s="283"/>
      <c r="C46" s="393" t="s">
        <v>82</v>
      </c>
      <c r="D46" s="393"/>
      <c r="E46" s="393"/>
      <c r="F46" s="174">
        <v>0</v>
      </c>
      <c r="G46" s="282">
        <v>0</v>
      </c>
    </row>
    <row r="47" spans="2:7" x14ac:dyDescent="0.2">
      <c r="B47" s="283"/>
      <c r="C47" s="393" t="s">
        <v>180</v>
      </c>
      <c r="D47" s="393"/>
      <c r="E47" s="393"/>
      <c r="F47" s="174">
        <v>2958781.84</v>
      </c>
      <c r="G47" s="282">
        <v>0</v>
      </c>
    </row>
    <row r="48" spans="2:7" x14ac:dyDescent="0.2">
      <c r="B48" s="394" t="s">
        <v>181</v>
      </c>
      <c r="C48" s="395"/>
      <c r="D48" s="395"/>
      <c r="E48" s="395"/>
      <c r="F48" s="175">
        <v>79332373.409999996</v>
      </c>
      <c r="G48" s="284">
        <v>74117985.060000002</v>
      </c>
    </row>
    <row r="49" spans="2:7" x14ac:dyDescent="0.2">
      <c r="B49" s="283"/>
      <c r="C49" s="393" t="s">
        <v>182</v>
      </c>
      <c r="D49" s="393"/>
      <c r="E49" s="393"/>
      <c r="F49" s="174">
        <v>78889549.739999995</v>
      </c>
      <c r="G49" s="282">
        <v>72758906.409999996</v>
      </c>
    </row>
    <row r="50" spans="2:7" x14ac:dyDescent="0.2">
      <c r="B50" s="283"/>
      <c r="C50" s="393" t="s">
        <v>183</v>
      </c>
      <c r="D50" s="393"/>
      <c r="E50" s="393"/>
      <c r="F50" s="174">
        <v>0</v>
      </c>
      <c r="G50" s="282">
        <v>1359078.65</v>
      </c>
    </row>
    <row r="51" spans="2:7" x14ac:dyDescent="0.2">
      <c r="B51" s="283"/>
      <c r="C51" s="393" t="s">
        <v>184</v>
      </c>
      <c r="D51" s="393"/>
      <c r="E51" s="393"/>
      <c r="F51" s="174">
        <v>442823.67</v>
      </c>
      <c r="G51" s="282">
        <v>0</v>
      </c>
    </row>
    <row r="52" spans="2:7" x14ac:dyDescent="0.2">
      <c r="B52" s="283"/>
      <c r="C52" s="393" t="s">
        <v>185</v>
      </c>
      <c r="D52" s="393"/>
      <c r="E52" s="393"/>
      <c r="F52" s="174">
        <v>0</v>
      </c>
      <c r="G52" s="282">
        <v>0</v>
      </c>
    </row>
    <row r="53" spans="2:7" x14ac:dyDescent="0.2">
      <c r="B53" s="283"/>
      <c r="C53" s="393" t="s">
        <v>186</v>
      </c>
      <c r="D53" s="393"/>
      <c r="E53" s="393"/>
      <c r="F53" s="174">
        <v>0</v>
      </c>
      <c r="G53" s="282">
        <v>0</v>
      </c>
    </row>
    <row r="54" spans="2:7" x14ac:dyDescent="0.2">
      <c r="B54" s="394" t="s">
        <v>187</v>
      </c>
      <c r="C54" s="395"/>
      <c r="D54" s="395"/>
      <c r="E54" s="395"/>
      <c r="F54" s="175">
        <v>119567673.12</v>
      </c>
      <c r="G54" s="284">
        <v>56868275.609999999</v>
      </c>
    </row>
    <row r="55" spans="2:7" x14ac:dyDescent="0.2">
      <c r="B55" s="283"/>
      <c r="C55" s="393" t="s">
        <v>188</v>
      </c>
      <c r="D55" s="393"/>
      <c r="E55" s="393"/>
      <c r="F55" s="174">
        <v>109790783.69</v>
      </c>
      <c r="G55" s="282">
        <v>56768410.880000003</v>
      </c>
    </row>
    <row r="56" spans="2:7" x14ac:dyDescent="0.2">
      <c r="B56" s="283"/>
      <c r="C56" s="393" t="s">
        <v>189</v>
      </c>
      <c r="D56" s="393"/>
      <c r="E56" s="393"/>
      <c r="F56" s="174">
        <v>9308122.1500000004</v>
      </c>
      <c r="G56" s="282">
        <v>0</v>
      </c>
    </row>
    <row r="57" spans="2:7" x14ac:dyDescent="0.2">
      <c r="B57" s="283"/>
      <c r="C57" s="393" t="s">
        <v>190</v>
      </c>
      <c r="D57" s="393"/>
      <c r="E57" s="393"/>
      <c r="F57" s="174">
        <v>0</v>
      </c>
      <c r="G57" s="282">
        <v>0</v>
      </c>
    </row>
    <row r="58" spans="2:7" ht="28.5" customHeight="1" x14ac:dyDescent="0.2">
      <c r="B58" s="283"/>
      <c r="C58" s="393" t="s">
        <v>191</v>
      </c>
      <c r="D58" s="393"/>
      <c r="E58" s="393"/>
      <c r="F58" s="174">
        <v>0</v>
      </c>
      <c r="G58" s="282">
        <v>0</v>
      </c>
    </row>
    <row r="59" spans="2:7" x14ac:dyDescent="0.2">
      <c r="B59" s="283"/>
      <c r="C59" s="393" t="s">
        <v>192</v>
      </c>
      <c r="D59" s="393"/>
      <c r="E59" s="393"/>
      <c r="F59" s="174">
        <v>0</v>
      </c>
      <c r="G59" s="282">
        <v>0</v>
      </c>
    </row>
    <row r="60" spans="2:7" x14ac:dyDescent="0.2">
      <c r="B60" s="283"/>
      <c r="C60" s="393" t="s">
        <v>193</v>
      </c>
      <c r="D60" s="393"/>
      <c r="E60" s="393"/>
      <c r="F60" s="174">
        <v>468767.28</v>
      </c>
      <c r="G60" s="282">
        <v>99864.73</v>
      </c>
    </row>
    <row r="61" spans="2:7" x14ac:dyDescent="0.2">
      <c r="B61" s="394" t="s">
        <v>194</v>
      </c>
      <c r="C61" s="395"/>
      <c r="D61" s="395"/>
      <c r="E61" s="395"/>
      <c r="F61" s="175">
        <v>0</v>
      </c>
      <c r="G61" s="284">
        <v>0</v>
      </c>
    </row>
    <row r="62" spans="2:7" x14ac:dyDescent="0.2">
      <c r="B62" s="283"/>
      <c r="C62" s="393" t="s">
        <v>195</v>
      </c>
      <c r="D62" s="393"/>
      <c r="E62" s="393"/>
      <c r="F62" s="174">
        <v>0</v>
      </c>
      <c r="G62" s="282">
        <v>0</v>
      </c>
    </row>
    <row r="63" spans="2:7" x14ac:dyDescent="0.2">
      <c r="B63" s="400"/>
      <c r="C63" s="393"/>
      <c r="D63" s="393"/>
      <c r="E63" s="393"/>
      <c r="F63" s="174"/>
      <c r="G63" s="285"/>
    </row>
    <row r="64" spans="2:7" x14ac:dyDescent="0.2">
      <c r="B64" s="391" t="s">
        <v>196</v>
      </c>
      <c r="C64" s="392"/>
      <c r="D64" s="392"/>
      <c r="E64" s="392"/>
      <c r="F64" s="176">
        <v>1891340258.2900002</v>
      </c>
      <c r="G64" s="286">
        <v>1848204930.46</v>
      </c>
    </row>
    <row r="65" spans="2:8" x14ac:dyDescent="0.2">
      <c r="B65" s="283"/>
      <c r="C65" s="197"/>
      <c r="D65" s="197"/>
      <c r="E65" s="197"/>
      <c r="F65" s="174"/>
      <c r="G65" s="285"/>
    </row>
    <row r="66" spans="2:8" x14ac:dyDescent="0.2">
      <c r="B66" s="391" t="s">
        <v>197</v>
      </c>
      <c r="C66" s="392"/>
      <c r="D66" s="392"/>
      <c r="E66" s="392"/>
      <c r="F66" s="176">
        <v>1453456334.1799996</v>
      </c>
      <c r="G66" s="286">
        <v>1304289046.3299999</v>
      </c>
    </row>
    <row r="67" spans="2:8" ht="12.75" thickBot="1" x14ac:dyDescent="0.25">
      <c r="B67" s="398"/>
      <c r="C67" s="399"/>
      <c r="D67" s="399"/>
      <c r="E67" s="288"/>
      <c r="F67" s="288"/>
      <c r="G67" s="289"/>
    </row>
    <row r="68" spans="2:8" x14ac:dyDescent="0.2">
      <c r="B68" s="361" t="s">
        <v>287</v>
      </c>
      <c r="C68" s="183"/>
      <c r="D68" s="183"/>
      <c r="E68" s="183"/>
      <c r="F68" s="184"/>
      <c r="G68" s="183"/>
    </row>
    <row r="69" spans="2:8" x14ac:dyDescent="0.2">
      <c r="B69" s="75"/>
      <c r="C69" s="75"/>
      <c r="D69" s="75"/>
      <c r="E69" s="75"/>
      <c r="F69" s="76"/>
      <c r="G69" s="75"/>
      <c r="H69" s="172"/>
    </row>
  </sheetData>
  <mergeCells count="61">
    <mergeCell ref="B67:D67"/>
    <mergeCell ref="B66:E66"/>
    <mergeCell ref="B54:E54"/>
    <mergeCell ref="C55:E55"/>
    <mergeCell ref="C56:E56"/>
    <mergeCell ref="C57:E57"/>
    <mergeCell ref="C58:E58"/>
    <mergeCell ref="C59:E59"/>
    <mergeCell ref="C60:E60"/>
    <mergeCell ref="B61:E61"/>
    <mergeCell ref="C62:E62"/>
    <mergeCell ref="B63:E63"/>
    <mergeCell ref="B64:E64"/>
    <mergeCell ref="C53:E53"/>
    <mergeCell ref="C41:E41"/>
    <mergeCell ref="C42:E42"/>
    <mergeCell ref="B44:E44"/>
    <mergeCell ref="C45:E45"/>
    <mergeCell ref="C46:E46"/>
    <mergeCell ref="C47:E47"/>
    <mergeCell ref="B48:E48"/>
    <mergeCell ref="C49:E49"/>
    <mergeCell ref="C50:E50"/>
    <mergeCell ref="C51:E51"/>
    <mergeCell ref="C52:E52"/>
    <mergeCell ref="C40:E40"/>
    <mergeCell ref="B29:E29"/>
    <mergeCell ref="C30:E30"/>
    <mergeCell ref="C31:E31"/>
    <mergeCell ref="C32:E32"/>
    <mergeCell ref="B33:E33"/>
    <mergeCell ref="C34:E34"/>
    <mergeCell ref="C35:E35"/>
    <mergeCell ref="C36:E36"/>
    <mergeCell ref="C37:E37"/>
    <mergeCell ref="C38:E38"/>
    <mergeCell ref="C39:E39"/>
    <mergeCell ref="B28:E28"/>
    <mergeCell ref="C15:E15"/>
    <mergeCell ref="B16:E16"/>
    <mergeCell ref="C17:E17"/>
    <mergeCell ref="C18:E18"/>
    <mergeCell ref="B19:E19"/>
    <mergeCell ref="C20:E20"/>
    <mergeCell ref="C21:E21"/>
    <mergeCell ref="C22:E22"/>
    <mergeCell ref="C23:E23"/>
    <mergeCell ref="C24:E24"/>
    <mergeCell ref="B26:E26"/>
    <mergeCell ref="C14:E14"/>
    <mergeCell ref="B2:G2"/>
    <mergeCell ref="B3:G3"/>
    <mergeCell ref="B4:G4"/>
    <mergeCell ref="B6:E6"/>
    <mergeCell ref="B7:E7"/>
    <mergeCell ref="C8:E8"/>
    <mergeCell ref="C9:E9"/>
    <mergeCell ref="C10:E10"/>
    <mergeCell ref="C11:E11"/>
    <mergeCell ref="C12:E12"/>
    <mergeCell ref="C13:E13"/>
  </mergeCells>
  <pageMargins left="0.7" right="0.7" top="0.75" bottom="0.75" header="0.3" footer="0.3"/>
  <pageSetup scale="8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D66"/>
  <sheetViews>
    <sheetView showGridLines="0" zoomScale="90" zoomScaleNormal="90" workbookViewId="0"/>
  </sheetViews>
  <sheetFormatPr baseColWidth="10" defaultColWidth="11.42578125" defaultRowHeight="14.25" customHeight="1" x14ac:dyDescent="0.25"/>
  <cols>
    <col min="1" max="1" width="2.85546875" style="321" customWidth="1"/>
    <col min="2" max="2" width="78.28515625" style="80" customWidth="1"/>
    <col min="3" max="3" width="20.42578125" style="80" customWidth="1"/>
    <col min="4" max="4" width="18.42578125" style="80" bestFit="1" customWidth="1"/>
    <col min="5" max="16384" width="11.42578125" style="80"/>
  </cols>
  <sheetData>
    <row r="1" spans="1:4" s="83" customFormat="1" ht="14.25" customHeight="1" thickBot="1" x14ac:dyDescent="0.3">
      <c r="A1" s="322"/>
      <c r="B1" s="171"/>
      <c r="C1" s="170"/>
      <c r="D1" s="171"/>
    </row>
    <row r="2" spans="1:4" s="83" customFormat="1" ht="14.25" customHeight="1" x14ac:dyDescent="0.25">
      <c r="A2" s="322"/>
      <c r="B2" s="365" t="s">
        <v>38</v>
      </c>
      <c r="C2" s="366"/>
      <c r="D2" s="367"/>
    </row>
    <row r="3" spans="1:4" s="83" customFormat="1" ht="14.25" customHeight="1" x14ac:dyDescent="0.25">
      <c r="A3" s="322"/>
      <c r="B3" s="401" t="s">
        <v>227</v>
      </c>
      <c r="C3" s="402"/>
      <c r="D3" s="403"/>
    </row>
    <row r="4" spans="1:4" s="83" customFormat="1" ht="14.25" customHeight="1" thickBot="1" x14ac:dyDescent="0.3">
      <c r="A4" s="322"/>
      <c r="B4" s="404" t="s">
        <v>310</v>
      </c>
      <c r="C4" s="405"/>
      <c r="D4" s="406"/>
    </row>
    <row r="5" spans="1:4" s="83" customFormat="1" ht="14.25" customHeight="1" x14ac:dyDescent="0.25">
      <c r="A5" s="322"/>
      <c r="B5" s="254"/>
      <c r="C5" s="255" t="s">
        <v>202</v>
      </c>
      <c r="D5" s="256" t="s">
        <v>206</v>
      </c>
    </row>
    <row r="6" spans="1:4" s="83" customFormat="1" ht="14.25" customHeight="1" x14ac:dyDescent="0.25">
      <c r="A6" s="322"/>
      <c r="B6" s="257" t="s">
        <v>0</v>
      </c>
      <c r="C6" s="81">
        <v>115827462.16999993</v>
      </c>
      <c r="D6" s="258">
        <v>1500652173.5300024</v>
      </c>
    </row>
    <row r="7" spans="1:4" s="83" customFormat="1" ht="14.25" customHeight="1" x14ac:dyDescent="0.25">
      <c r="A7" s="322"/>
      <c r="B7" s="259" t="s">
        <v>41</v>
      </c>
      <c r="C7" s="169">
        <v>6036678.4799999967</v>
      </c>
      <c r="D7" s="260">
        <v>1170510078.1099999</v>
      </c>
    </row>
    <row r="8" spans="1:4" s="83" customFormat="1" ht="14.25" customHeight="1" x14ac:dyDescent="0.25">
      <c r="A8" s="322" t="s">
        <v>1</v>
      </c>
      <c r="B8" s="261" t="s">
        <v>43</v>
      </c>
      <c r="C8" s="164">
        <v>0</v>
      </c>
      <c r="D8" s="262">
        <v>1170510078.1099999</v>
      </c>
    </row>
    <row r="9" spans="1:4" s="83" customFormat="1" ht="14.25" customHeight="1" x14ac:dyDescent="0.25">
      <c r="A9" s="322" t="s">
        <v>2</v>
      </c>
      <c r="B9" s="261" t="s">
        <v>45</v>
      </c>
      <c r="C9" s="164">
        <v>5226924.2100000009</v>
      </c>
      <c r="D9" s="290">
        <v>0</v>
      </c>
    </row>
    <row r="10" spans="1:4" s="83" customFormat="1" ht="14.25" customHeight="1" x14ac:dyDescent="0.25">
      <c r="A10" s="322" t="s">
        <v>3</v>
      </c>
      <c r="B10" s="261" t="s">
        <v>47</v>
      </c>
      <c r="C10" s="164">
        <v>809754.26999999583</v>
      </c>
      <c r="D10" s="290">
        <v>0</v>
      </c>
    </row>
    <row r="11" spans="1:4" s="83" customFormat="1" ht="14.25" customHeight="1" x14ac:dyDescent="0.25">
      <c r="A11" s="322" t="s">
        <v>96</v>
      </c>
      <c r="B11" s="261" t="s">
        <v>228</v>
      </c>
      <c r="C11" s="164">
        <v>0</v>
      </c>
      <c r="D11" s="263">
        <v>0</v>
      </c>
    </row>
    <row r="12" spans="1:4" s="83" customFormat="1" ht="14.25" customHeight="1" x14ac:dyDescent="0.25">
      <c r="A12" s="322" t="s">
        <v>97</v>
      </c>
      <c r="B12" s="261" t="s">
        <v>51</v>
      </c>
      <c r="C12" s="164">
        <v>0</v>
      </c>
      <c r="D12" s="263">
        <v>0</v>
      </c>
    </row>
    <row r="13" spans="1:4" s="83" customFormat="1" ht="14.25" customHeight="1" x14ac:dyDescent="0.25">
      <c r="A13" s="322" t="s">
        <v>98</v>
      </c>
      <c r="B13" s="261" t="s">
        <v>53</v>
      </c>
      <c r="C13" s="164">
        <v>0</v>
      </c>
      <c r="D13" s="263">
        <v>0</v>
      </c>
    </row>
    <row r="14" spans="1:4" s="83" customFormat="1" ht="14.25" customHeight="1" x14ac:dyDescent="0.25">
      <c r="A14" s="322" t="s">
        <v>99</v>
      </c>
      <c r="B14" s="261" t="s">
        <v>229</v>
      </c>
      <c r="C14" s="164">
        <v>0</v>
      </c>
      <c r="D14" s="263">
        <v>0</v>
      </c>
    </row>
    <row r="15" spans="1:4" ht="14.25" customHeight="1" x14ac:dyDescent="0.25">
      <c r="B15" s="264"/>
      <c r="C15" s="165"/>
      <c r="D15" s="265"/>
    </row>
    <row r="16" spans="1:4" ht="14.25" customHeight="1" x14ac:dyDescent="0.25">
      <c r="B16" s="266" t="s">
        <v>60</v>
      </c>
      <c r="C16" s="82">
        <v>109790783.68999994</v>
      </c>
      <c r="D16" s="267">
        <v>330142095.42000252</v>
      </c>
    </row>
    <row r="17" spans="1:4" ht="14.25" customHeight="1" x14ac:dyDescent="0.25">
      <c r="A17" s="321" t="s">
        <v>4</v>
      </c>
      <c r="B17" s="261" t="s">
        <v>62</v>
      </c>
      <c r="C17" s="164">
        <v>0</v>
      </c>
      <c r="D17" s="263">
        <v>86996666.390000015</v>
      </c>
    </row>
    <row r="18" spans="1:4" ht="14.25" customHeight="1" x14ac:dyDescent="0.25">
      <c r="A18" s="321" t="s">
        <v>100</v>
      </c>
      <c r="B18" s="261" t="s">
        <v>64</v>
      </c>
      <c r="C18" s="164">
        <v>0</v>
      </c>
      <c r="D18" s="263">
        <v>0</v>
      </c>
    </row>
    <row r="19" spans="1:4" ht="14.25" customHeight="1" x14ac:dyDescent="0.25">
      <c r="A19" s="321" t="s">
        <v>5</v>
      </c>
      <c r="B19" s="261" t="s">
        <v>66</v>
      </c>
      <c r="C19" s="164">
        <v>0</v>
      </c>
      <c r="D19" s="263">
        <v>231075569.78000259</v>
      </c>
    </row>
    <row r="20" spans="1:4" ht="14.25" customHeight="1" x14ac:dyDescent="0.25">
      <c r="A20" s="321" t="s">
        <v>6</v>
      </c>
      <c r="B20" s="261" t="s">
        <v>68</v>
      </c>
      <c r="C20" s="164">
        <v>0</v>
      </c>
      <c r="D20" s="263">
        <v>2849772.3199999332</v>
      </c>
    </row>
    <row r="21" spans="1:4" ht="14.25" customHeight="1" x14ac:dyDescent="0.25">
      <c r="A21" s="321" t="s">
        <v>7</v>
      </c>
      <c r="B21" s="261" t="s">
        <v>70</v>
      </c>
      <c r="C21" s="164">
        <v>0</v>
      </c>
      <c r="D21" s="263">
        <v>0</v>
      </c>
    </row>
    <row r="22" spans="1:4" ht="14.25" customHeight="1" x14ac:dyDescent="0.25">
      <c r="A22" s="321" t="s">
        <v>8</v>
      </c>
      <c r="B22" s="261" t="s">
        <v>72</v>
      </c>
      <c r="C22" s="164">
        <v>109790783.68999994</v>
      </c>
      <c r="D22" s="263">
        <v>0</v>
      </c>
    </row>
    <row r="23" spans="1:4" ht="14.25" customHeight="1" x14ac:dyDescent="0.25">
      <c r="A23" s="321" t="s">
        <v>9</v>
      </c>
      <c r="B23" s="261" t="s">
        <v>74</v>
      </c>
      <c r="C23" s="164">
        <v>0</v>
      </c>
      <c r="D23" s="263">
        <v>9220086.9299999923</v>
      </c>
    </row>
    <row r="24" spans="1:4" ht="14.25" customHeight="1" x14ac:dyDescent="0.25">
      <c r="A24" s="321" t="s">
        <v>101</v>
      </c>
      <c r="B24" s="261" t="s">
        <v>76</v>
      </c>
      <c r="C24" s="164">
        <v>0</v>
      </c>
      <c r="D24" s="263">
        <v>0</v>
      </c>
    </row>
    <row r="25" spans="1:4" ht="14.25" customHeight="1" x14ac:dyDescent="0.25">
      <c r="A25" s="321" t="s">
        <v>102</v>
      </c>
      <c r="B25" s="261" t="s">
        <v>77</v>
      </c>
      <c r="C25" s="164">
        <v>0</v>
      </c>
      <c r="D25" s="263">
        <v>0</v>
      </c>
    </row>
    <row r="26" spans="1:4" ht="14.25" customHeight="1" x14ac:dyDescent="0.25">
      <c r="B26" s="264"/>
      <c r="C26" s="165"/>
      <c r="D26" s="265"/>
    </row>
    <row r="27" spans="1:4" ht="14.25" customHeight="1" x14ac:dyDescent="0.25">
      <c r="B27" s="266" t="s">
        <v>10</v>
      </c>
      <c r="C27" s="82">
        <v>11041042.500000004</v>
      </c>
      <c r="D27" s="267">
        <v>44347787.459999979</v>
      </c>
    </row>
    <row r="28" spans="1:4" ht="14.25" customHeight="1" x14ac:dyDescent="0.25">
      <c r="B28" s="266" t="s">
        <v>42</v>
      </c>
      <c r="C28" s="82">
        <v>11041042.500000004</v>
      </c>
      <c r="D28" s="267">
        <v>34103379.170000017</v>
      </c>
    </row>
    <row r="29" spans="1:4" ht="14.25" customHeight="1" x14ac:dyDescent="0.25">
      <c r="A29" s="321" t="s">
        <v>11</v>
      </c>
      <c r="B29" s="261" t="s">
        <v>44</v>
      </c>
      <c r="C29" s="164">
        <v>0</v>
      </c>
      <c r="D29" s="263">
        <v>34103379.170000017</v>
      </c>
    </row>
    <row r="30" spans="1:4" ht="14.25" customHeight="1" x14ac:dyDescent="0.25">
      <c r="A30" s="321" t="s">
        <v>103</v>
      </c>
      <c r="B30" s="261" t="s">
        <v>46</v>
      </c>
      <c r="C30" s="164">
        <v>0</v>
      </c>
      <c r="D30" s="263">
        <v>0</v>
      </c>
    </row>
    <row r="31" spans="1:4" ht="14.25" customHeight="1" x14ac:dyDescent="0.25">
      <c r="A31" s="321" t="s">
        <v>12</v>
      </c>
      <c r="B31" s="261" t="s">
        <v>48</v>
      </c>
      <c r="C31" s="164">
        <v>1470895.1000000015</v>
      </c>
      <c r="D31" s="263">
        <v>0</v>
      </c>
    </row>
    <row r="32" spans="1:4" ht="14.25" customHeight="1" x14ac:dyDescent="0.25">
      <c r="A32" s="321" t="s">
        <v>104</v>
      </c>
      <c r="B32" s="261" t="s">
        <v>50</v>
      </c>
      <c r="C32" s="164">
        <v>0</v>
      </c>
      <c r="D32" s="263">
        <v>0</v>
      </c>
    </row>
    <row r="33" spans="1:4" ht="14.25" customHeight="1" x14ac:dyDescent="0.25">
      <c r="A33" s="321" t="s">
        <v>105</v>
      </c>
      <c r="B33" s="261" t="s">
        <v>52</v>
      </c>
      <c r="C33" s="164">
        <v>0</v>
      </c>
      <c r="D33" s="263">
        <v>0</v>
      </c>
    </row>
    <row r="34" spans="1:4" ht="14.25" customHeight="1" x14ac:dyDescent="0.25">
      <c r="A34" s="321" t="s">
        <v>13</v>
      </c>
      <c r="B34" s="261" t="s">
        <v>54</v>
      </c>
      <c r="C34" s="164">
        <v>262025.25</v>
      </c>
      <c r="D34" s="263">
        <v>0</v>
      </c>
    </row>
    <row r="35" spans="1:4" ht="14.25" customHeight="1" x14ac:dyDescent="0.25">
      <c r="A35" s="321" t="s">
        <v>106</v>
      </c>
      <c r="B35" s="261" t="s">
        <v>56</v>
      </c>
      <c r="C35" s="164">
        <v>9308122.1500000022</v>
      </c>
      <c r="D35" s="263">
        <v>0</v>
      </c>
    </row>
    <row r="36" spans="1:4" ht="14.25" customHeight="1" x14ac:dyDescent="0.25">
      <c r="A36" s="321" t="s">
        <v>14</v>
      </c>
      <c r="B36" s="261" t="s">
        <v>57</v>
      </c>
      <c r="C36" s="164">
        <v>0</v>
      </c>
      <c r="D36" s="263">
        <v>0</v>
      </c>
    </row>
    <row r="37" spans="1:4" ht="14.25" customHeight="1" x14ac:dyDescent="0.25">
      <c r="B37" s="264"/>
      <c r="C37" s="165"/>
      <c r="D37" s="265"/>
    </row>
    <row r="38" spans="1:4" ht="14.25" customHeight="1" x14ac:dyDescent="0.25">
      <c r="B38" s="266" t="s">
        <v>61</v>
      </c>
      <c r="C38" s="82">
        <v>0</v>
      </c>
      <c r="D38" s="267">
        <v>10244408.289999962</v>
      </c>
    </row>
    <row r="39" spans="1:4" ht="14.25" customHeight="1" x14ac:dyDescent="0.25">
      <c r="A39" s="321" t="s">
        <v>107</v>
      </c>
      <c r="B39" s="261" t="s">
        <v>63</v>
      </c>
      <c r="C39" s="164">
        <v>0</v>
      </c>
      <c r="D39" s="263">
        <v>0</v>
      </c>
    </row>
    <row r="40" spans="1:4" ht="14.25" customHeight="1" x14ac:dyDescent="0.25">
      <c r="A40" s="321" t="s">
        <v>108</v>
      </c>
      <c r="B40" s="261" t="s">
        <v>65</v>
      </c>
      <c r="C40" s="164">
        <v>0</v>
      </c>
      <c r="D40" s="263">
        <v>0</v>
      </c>
    </row>
    <row r="41" spans="1:4" ht="14.25" customHeight="1" x14ac:dyDescent="0.25">
      <c r="A41" s="321" t="s">
        <v>15</v>
      </c>
      <c r="B41" s="261" t="s">
        <v>67</v>
      </c>
      <c r="C41" s="164">
        <v>0</v>
      </c>
      <c r="D41" s="263">
        <v>10244408.289999962</v>
      </c>
    </row>
    <row r="42" spans="1:4" ht="14.25" customHeight="1" x14ac:dyDescent="0.25">
      <c r="A42" s="321" t="s">
        <v>109</v>
      </c>
      <c r="B42" s="261" t="s">
        <v>69</v>
      </c>
      <c r="C42" s="164">
        <v>0</v>
      </c>
      <c r="D42" s="263">
        <v>0</v>
      </c>
    </row>
    <row r="43" spans="1:4" ht="14.25" customHeight="1" x14ac:dyDescent="0.25">
      <c r="A43" s="321" t="s">
        <v>16</v>
      </c>
      <c r="B43" s="261" t="s">
        <v>71</v>
      </c>
      <c r="C43" s="164">
        <v>0</v>
      </c>
      <c r="D43" s="263">
        <v>0</v>
      </c>
    </row>
    <row r="44" spans="1:4" ht="14.25" customHeight="1" x14ac:dyDescent="0.25">
      <c r="A44" s="321" t="s">
        <v>110</v>
      </c>
      <c r="B44" s="261" t="s">
        <v>73</v>
      </c>
      <c r="C44" s="164">
        <v>0</v>
      </c>
      <c r="D44" s="263">
        <v>0</v>
      </c>
    </row>
    <row r="45" spans="1:4" ht="14.25" customHeight="1" x14ac:dyDescent="0.25">
      <c r="B45" s="264"/>
      <c r="C45" s="165"/>
      <c r="D45" s="265"/>
    </row>
    <row r="46" spans="1:4" ht="14.25" customHeight="1" x14ac:dyDescent="0.25">
      <c r="B46" s="266" t="s">
        <v>230</v>
      </c>
      <c r="C46" s="82">
        <v>1454219651.5800002</v>
      </c>
      <c r="D46" s="267">
        <v>36088195.259999752</v>
      </c>
    </row>
    <row r="47" spans="1:4" ht="14.25" customHeight="1" x14ac:dyDescent="0.25">
      <c r="B47" s="268" t="s">
        <v>80</v>
      </c>
      <c r="C47" s="166">
        <v>0</v>
      </c>
      <c r="D47" s="269">
        <v>0</v>
      </c>
    </row>
    <row r="48" spans="1:4" ht="14.25" customHeight="1" x14ac:dyDescent="0.25">
      <c r="A48" s="321" t="s">
        <v>111</v>
      </c>
      <c r="B48" s="261" t="s">
        <v>82</v>
      </c>
      <c r="C48" s="164">
        <v>0</v>
      </c>
      <c r="D48" s="263">
        <v>0</v>
      </c>
    </row>
    <row r="49" spans="1:4" ht="14.25" customHeight="1" x14ac:dyDescent="0.25">
      <c r="A49" s="321" t="s">
        <v>112</v>
      </c>
      <c r="B49" s="261" t="s">
        <v>83</v>
      </c>
      <c r="C49" s="164">
        <v>0</v>
      </c>
      <c r="D49" s="263">
        <v>0</v>
      </c>
    </row>
    <row r="50" spans="1:4" ht="14.25" customHeight="1" x14ac:dyDescent="0.25">
      <c r="A50" s="321" t="s">
        <v>113</v>
      </c>
      <c r="B50" s="261" t="s">
        <v>231</v>
      </c>
      <c r="C50" s="164">
        <v>0</v>
      </c>
      <c r="D50" s="263">
        <v>0</v>
      </c>
    </row>
    <row r="51" spans="1:4" ht="14.25" customHeight="1" x14ac:dyDescent="0.25">
      <c r="B51" s="264"/>
      <c r="C51" s="165"/>
      <c r="D51" s="265"/>
    </row>
    <row r="52" spans="1:4" ht="14.25" customHeight="1" x14ac:dyDescent="0.25">
      <c r="B52" s="266" t="s">
        <v>85</v>
      </c>
      <c r="C52" s="82">
        <v>1454219651.5800002</v>
      </c>
      <c r="D52" s="267">
        <v>36088195.259999752</v>
      </c>
    </row>
    <row r="53" spans="1:4" ht="14.25" customHeight="1" x14ac:dyDescent="0.25">
      <c r="A53" s="321" t="s">
        <v>18</v>
      </c>
      <c r="B53" s="261" t="s">
        <v>232</v>
      </c>
      <c r="C53" s="164">
        <v>1453456334.1799996</v>
      </c>
      <c r="D53" s="263">
        <v>0</v>
      </c>
    </row>
    <row r="54" spans="1:4" ht="14.25" customHeight="1" x14ac:dyDescent="0.25">
      <c r="A54" s="321" t="s">
        <v>19</v>
      </c>
      <c r="B54" s="261" t="s">
        <v>87</v>
      </c>
      <c r="C54" s="164">
        <v>0</v>
      </c>
      <c r="D54" s="263">
        <v>36088195.259999752</v>
      </c>
    </row>
    <row r="55" spans="1:4" ht="14.25" customHeight="1" x14ac:dyDescent="0.25">
      <c r="A55" s="321" t="s">
        <v>114</v>
      </c>
      <c r="B55" s="261" t="s">
        <v>88</v>
      </c>
      <c r="C55" s="164">
        <v>0</v>
      </c>
      <c r="D55" s="263">
        <v>0</v>
      </c>
    </row>
    <row r="56" spans="1:4" ht="14.25" customHeight="1" x14ac:dyDescent="0.25">
      <c r="A56" s="321" t="s">
        <v>115</v>
      </c>
      <c r="B56" s="261" t="s">
        <v>89</v>
      </c>
      <c r="C56" s="164">
        <v>0</v>
      </c>
      <c r="D56" s="263">
        <v>0</v>
      </c>
    </row>
    <row r="57" spans="1:4" ht="14.25" customHeight="1" x14ac:dyDescent="0.25">
      <c r="A57" s="321" t="s">
        <v>20</v>
      </c>
      <c r="B57" s="261" t="s">
        <v>90</v>
      </c>
      <c r="C57" s="164">
        <v>763317.4000005722</v>
      </c>
      <c r="D57" s="263">
        <v>0</v>
      </c>
    </row>
    <row r="58" spans="1:4" ht="14.25" customHeight="1" x14ac:dyDescent="0.25">
      <c r="B58" s="264"/>
      <c r="C58" s="165"/>
      <c r="D58" s="265"/>
    </row>
    <row r="59" spans="1:4" ht="14.25" customHeight="1" x14ac:dyDescent="0.25">
      <c r="B59" s="266" t="s">
        <v>233</v>
      </c>
      <c r="C59" s="167">
        <v>0</v>
      </c>
      <c r="D59" s="270">
        <v>0</v>
      </c>
    </row>
    <row r="60" spans="1:4" ht="14.25" customHeight="1" x14ac:dyDescent="0.25">
      <c r="A60" s="321" t="s">
        <v>116</v>
      </c>
      <c r="B60" s="261" t="s">
        <v>92</v>
      </c>
      <c r="C60" s="164">
        <v>0</v>
      </c>
      <c r="D60" s="263">
        <v>0</v>
      </c>
    </row>
    <row r="61" spans="1:4" ht="14.25" customHeight="1" x14ac:dyDescent="0.25">
      <c r="A61" s="321" t="s">
        <v>117</v>
      </c>
      <c r="B61" s="261" t="s">
        <v>93</v>
      </c>
      <c r="C61" s="164">
        <v>0</v>
      </c>
      <c r="D61" s="263">
        <v>0</v>
      </c>
    </row>
    <row r="62" spans="1:4" ht="14.25" customHeight="1" thickBot="1" x14ac:dyDescent="0.3">
      <c r="B62" s="271"/>
      <c r="C62" s="272">
        <v>1581088156.25</v>
      </c>
      <c r="D62" s="273">
        <v>1581088156.2500021</v>
      </c>
    </row>
    <row r="63" spans="1:4" ht="14.25" customHeight="1" x14ac:dyDescent="0.25">
      <c r="B63" s="360" t="s">
        <v>287</v>
      </c>
      <c r="D63" s="181"/>
    </row>
    <row r="66" spans="4:4" ht="14.25" customHeight="1" x14ac:dyDescent="0.25">
      <c r="D66" s="186"/>
    </row>
  </sheetData>
  <mergeCells count="3">
    <mergeCell ref="B2:D2"/>
    <mergeCell ref="B3:D3"/>
    <mergeCell ref="B4:D4"/>
  </mergeCells>
  <pageMargins left="0.7" right="0.7" top="0.75" bottom="0.75" header="0.3" footer="0.3"/>
  <pageSetup scale="77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34"/>
  <sheetViews>
    <sheetView showGridLines="0" workbookViewId="0"/>
  </sheetViews>
  <sheetFormatPr baseColWidth="10" defaultColWidth="11.42578125" defaultRowHeight="15" x14ac:dyDescent="0.25"/>
  <cols>
    <col min="1" max="1" width="1.7109375" style="162" customWidth="1"/>
    <col min="2" max="2" width="3" style="136" customWidth="1"/>
    <col min="3" max="3" width="23" style="136" customWidth="1"/>
    <col min="4" max="4" width="26.42578125" style="136" customWidth="1"/>
    <col min="5" max="5" width="17" style="136" bestFit="1" customWidth="1"/>
    <col min="6" max="6" width="17.42578125" style="136" customWidth="1"/>
    <col min="7" max="7" width="17.140625" style="136" customWidth="1"/>
    <col min="8" max="8" width="17" style="136" bestFit="1" customWidth="1"/>
    <col min="9" max="9" width="14.85546875" style="136" customWidth="1"/>
    <col min="10" max="10" width="13.85546875" style="136" customWidth="1"/>
    <col min="11" max="12" width="11.42578125" style="136" customWidth="1"/>
    <col min="13" max="16384" width="11.42578125" style="136"/>
  </cols>
  <sheetData>
    <row r="1" spans="1:9" ht="15.75" thickBot="1" x14ac:dyDescent="0.3">
      <c r="I1" s="148"/>
    </row>
    <row r="2" spans="1:9" x14ac:dyDescent="0.25">
      <c r="B2" s="431" t="s">
        <v>38</v>
      </c>
      <c r="C2" s="432"/>
      <c r="D2" s="432"/>
      <c r="E2" s="432"/>
      <c r="F2" s="432"/>
      <c r="G2" s="432"/>
      <c r="H2" s="432"/>
      <c r="I2" s="433"/>
    </row>
    <row r="3" spans="1:9" ht="15.75" customHeight="1" x14ac:dyDescent="0.25">
      <c r="B3" s="434" t="s">
        <v>267</v>
      </c>
      <c r="C3" s="435"/>
      <c r="D3" s="435"/>
      <c r="E3" s="435"/>
      <c r="F3" s="435"/>
      <c r="G3" s="435"/>
      <c r="H3" s="435"/>
      <c r="I3" s="436"/>
    </row>
    <row r="4" spans="1:9" ht="15.75" customHeight="1" x14ac:dyDescent="0.25">
      <c r="B4" s="437" t="s">
        <v>312</v>
      </c>
      <c r="C4" s="438"/>
      <c r="D4" s="438"/>
      <c r="E4" s="438"/>
      <c r="F4" s="438"/>
      <c r="G4" s="438"/>
      <c r="H4" s="438"/>
      <c r="I4" s="439"/>
    </row>
    <row r="5" spans="1:9" ht="22.5" customHeight="1" x14ac:dyDescent="0.25">
      <c r="B5" s="440" t="s">
        <v>200</v>
      </c>
      <c r="C5" s="441"/>
      <c r="D5" s="442"/>
      <c r="E5" s="144" t="s">
        <v>268</v>
      </c>
      <c r="F5" s="144" t="s">
        <v>269</v>
      </c>
      <c r="G5" s="145" t="s">
        <v>270</v>
      </c>
      <c r="H5" s="145" t="s">
        <v>271</v>
      </c>
      <c r="I5" s="229" t="s">
        <v>272</v>
      </c>
    </row>
    <row r="6" spans="1:9" ht="15.75" thickBot="1" x14ac:dyDescent="0.3">
      <c r="B6" s="443"/>
      <c r="C6" s="444"/>
      <c r="D6" s="445"/>
      <c r="E6" s="238">
        <v>1</v>
      </c>
      <c r="F6" s="238">
        <v>2</v>
      </c>
      <c r="G6" s="239">
        <v>3</v>
      </c>
      <c r="H6" s="239" t="s">
        <v>273</v>
      </c>
      <c r="I6" s="240" t="s">
        <v>274</v>
      </c>
    </row>
    <row r="7" spans="1:9" ht="8.25" customHeight="1" x14ac:dyDescent="0.25">
      <c r="B7" s="236"/>
      <c r="C7" s="146"/>
      <c r="D7" s="146"/>
      <c r="E7" s="147"/>
      <c r="F7" s="147"/>
      <c r="G7" s="147"/>
      <c r="H7" s="147"/>
      <c r="I7" s="237"/>
    </row>
    <row r="8" spans="1:9" x14ac:dyDescent="0.25">
      <c r="B8" s="446" t="s">
        <v>40</v>
      </c>
      <c r="C8" s="430"/>
      <c r="D8" s="137"/>
      <c r="E8" s="241"/>
      <c r="F8" s="241"/>
      <c r="G8" s="241"/>
      <c r="H8" s="241"/>
      <c r="I8" s="242"/>
    </row>
    <row r="9" spans="1:9" x14ac:dyDescent="0.25">
      <c r="B9" s="230"/>
      <c r="C9" s="137"/>
      <c r="D9" s="138"/>
      <c r="E9" s="241"/>
      <c r="F9" s="241"/>
      <c r="G9" s="241"/>
      <c r="H9" s="241"/>
      <c r="I9" s="242"/>
    </row>
    <row r="10" spans="1:9" x14ac:dyDescent="0.25">
      <c r="B10" s="231"/>
      <c r="C10" s="428" t="s">
        <v>41</v>
      </c>
      <c r="D10" s="428"/>
      <c r="E10" s="245">
        <v>1190336275.3399999</v>
      </c>
      <c r="F10" s="245">
        <v>24584049438.170002</v>
      </c>
      <c r="G10" s="245">
        <v>23419576038.540001</v>
      </c>
      <c r="H10" s="245">
        <v>2354809674.9699993</v>
      </c>
      <c r="I10" s="246">
        <v>1164473399.6299999</v>
      </c>
    </row>
    <row r="11" spans="1:9" x14ac:dyDescent="0.25">
      <c r="B11" s="232"/>
      <c r="C11" s="139"/>
      <c r="D11" s="139"/>
      <c r="E11" s="247"/>
      <c r="F11" s="247"/>
      <c r="G11" s="247"/>
      <c r="H11" s="247"/>
      <c r="I11" s="248"/>
    </row>
    <row r="12" spans="1:9" x14ac:dyDescent="0.25">
      <c r="A12" s="163"/>
      <c r="B12" s="232"/>
      <c r="C12" s="427" t="s">
        <v>43</v>
      </c>
      <c r="D12" s="427"/>
      <c r="E12" s="249">
        <v>1124472240.3199999</v>
      </c>
      <c r="F12" s="249">
        <v>17757189046.810001</v>
      </c>
      <c r="G12" s="249">
        <v>16586678968.700001</v>
      </c>
      <c r="H12" s="250">
        <v>2294982318.4299998</v>
      </c>
      <c r="I12" s="251">
        <v>1170510078.1099999</v>
      </c>
    </row>
    <row r="13" spans="1:9" x14ac:dyDescent="0.25">
      <c r="A13" s="163"/>
      <c r="B13" s="232"/>
      <c r="C13" s="429" t="s">
        <v>45</v>
      </c>
      <c r="D13" s="429"/>
      <c r="E13" s="249">
        <v>29453834.620000001</v>
      </c>
      <c r="F13" s="249">
        <v>6826860391.3599997</v>
      </c>
      <c r="G13" s="249">
        <v>6832087315.5699997</v>
      </c>
      <c r="H13" s="250">
        <v>24226910.41</v>
      </c>
      <c r="I13" s="251">
        <v>-5226924.2100000009</v>
      </c>
    </row>
    <row r="14" spans="1:9" x14ac:dyDescent="0.25">
      <c r="A14" s="163"/>
      <c r="B14" s="232"/>
      <c r="C14" s="427" t="s">
        <v>47</v>
      </c>
      <c r="D14" s="427"/>
      <c r="E14" s="249">
        <v>38095435.009999998</v>
      </c>
      <c r="F14" s="249">
        <v>0</v>
      </c>
      <c r="G14" s="249">
        <v>809754.27</v>
      </c>
      <c r="H14" s="250">
        <v>37285680.740000002</v>
      </c>
      <c r="I14" s="251">
        <v>-809754.26999999583</v>
      </c>
    </row>
    <row r="15" spans="1:9" x14ac:dyDescent="0.25">
      <c r="A15" s="163"/>
      <c r="B15" s="232"/>
      <c r="C15" s="427" t="s">
        <v>49</v>
      </c>
      <c r="D15" s="427"/>
      <c r="E15" s="249">
        <v>0</v>
      </c>
      <c r="F15" s="249">
        <v>0</v>
      </c>
      <c r="G15" s="249">
        <v>0</v>
      </c>
      <c r="H15" s="250">
        <v>0</v>
      </c>
      <c r="I15" s="251">
        <v>0</v>
      </c>
    </row>
    <row r="16" spans="1:9" x14ac:dyDescent="0.25">
      <c r="A16" s="163"/>
      <c r="B16" s="232"/>
      <c r="C16" s="427" t="s">
        <v>51</v>
      </c>
      <c r="D16" s="427"/>
      <c r="E16" s="249">
        <v>0</v>
      </c>
      <c r="F16" s="249">
        <v>0</v>
      </c>
      <c r="G16" s="249">
        <v>0</v>
      </c>
      <c r="H16" s="250">
        <v>0</v>
      </c>
      <c r="I16" s="251">
        <v>0</v>
      </c>
    </row>
    <row r="17" spans="1:9" x14ac:dyDescent="0.25">
      <c r="A17" s="163"/>
      <c r="B17" s="232"/>
      <c r="C17" s="427" t="s">
        <v>53</v>
      </c>
      <c r="D17" s="427"/>
      <c r="E17" s="249">
        <v>-1685234.61</v>
      </c>
      <c r="F17" s="249">
        <v>0</v>
      </c>
      <c r="G17" s="249">
        <v>0</v>
      </c>
      <c r="H17" s="250">
        <v>-1685234.61</v>
      </c>
      <c r="I17" s="251">
        <v>0</v>
      </c>
    </row>
    <row r="18" spans="1:9" x14ac:dyDescent="0.25">
      <c r="A18" s="163"/>
      <c r="B18" s="232"/>
      <c r="C18" s="427" t="s">
        <v>55</v>
      </c>
      <c r="D18" s="427"/>
      <c r="E18" s="249">
        <v>0</v>
      </c>
      <c r="F18" s="249">
        <v>0</v>
      </c>
      <c r="G18" s="249">
        <v>0</v>
      </c>
      <c r="H18" s="250">
        <v>0</v>
      </c>
      <c r="I18" s="251">
        <v>0</v>
      </c>
    </row>
    <row r="19" spans="1:9" x14ac:dyDescent="0.25">
      <c r="B19" s="232"/>
      <c r="C19" s="198"/>
      <c r="D19" s="198"/>
      <c r="E19" s="247"/>
      <c r="F19" s="247"/>
      <c r="G19" s="247"/>
      <c r="H19" s="247"/>
      <c r="I19" s="248"/>
    </row>
    <row r="20" spans="1:9" x14ac:dyDescent="0.25">
      <c r="B20" s="231"/>
      <c r="C20" s="428" t="s">
        <v>60</v>
      </c>
      <c r="D20" s="428"/>
      <c r="E20" s="245">
        <v>20109801491.769997</v>
      </c>
      <c r="F20" s="245">
        <v>2966321601.5</v>
      </c>
      <c r="G20" s="245">
        <v>2745970289.77</v>
      </c>
      <c r="H20" s="245">
        <v>20330152803.5</v>
      </c>
      <c r="I20" s="246">
        <v>220351311.73000258</v>
      </c>
    </row>
    <row r="21" spans="1:9" x14ac:dyDescent="0.25">
      <c r="B21" s="232"/>
      <c r="C21" s="139"/>
      <c r="D21" s="198"/>
      <c r="E21" s="247"/>
      <c r="F21" s="247"/>
      <c r="G21" s="247"/>
      <c r="H21" s="247"/>
      <c r="I21" s="248"/>
    </row>
    <row r="22" spans="1:9" x14ac:dyDescent="0.25">
      <c r="A22" s="163"/>
      <c r="B22" s="232"/>
      <c r="C22" s="427" t="s">
        <v>62</v>
      </c>
      <c r="D22" s="427"/>
      <c r="E22" s="249">
        <v>131823704.81999999</v>
      </c>
      <c r="F22" s="249">
        <v>2611768845.3200002</v>
      </c>
      <c r="G22" s="249">
        <v>2524772178.9299998</v>
      </c>
      <c r="H22" s="250">
        <v>218820371.21000001</v>
      </c>
      <c r="I22" s="251">
        <v>86996666.390000015</v>
      </c>
    </row>
    <row r="23" spans="1:9" x14ac:dyDescent="0.25">
      <c r="A23" s="163"/>
      <c r="B23" s="232"/>
      <c r="C23" s="427" t="s">
        <v>64</v>
      </c>
      <c r="D23" s="427"/>
      <c r="E23" s="249">
        <v>0</v>
      </c>
      <c r="F23" s="249">
        <v>0</v>
      </c>
      <c r="G23" s="249">
        <v>0</v>
      </c>
      <c r="H23" s="250">
        <v>0</v>
      </c>
      <c r="I23" s="251">
        <v>0</v>
      </c>
    </row>
    <row r="24" spans="1:9" ht="25.5" customHeight="1" x14ac:dyDescent="0.25">
      <c r="A24" s="163"/>
      <c r="B24" s="232"/>
      <c r="C24" s="447" t="s">
        <v>66</v>
      </c>
      <c r="D24" s="448"/>
      <c r="E24" s="249">
        <v>18019829865.759998</v>
      </c>
      <c r="F24" s="249">
        <v>340383077.66000003</v>
      </c>
      <c r="G24" s="249">
        <v>109307507.88</v>
      </c>
      <c r="H24" s="250">
        <v>18250905435.540001</v>
      </c>
      <c r="I24" s="251">
        <v>231075569.78000259</v>
      </c>
    </row>
    <row r="25" spans="1:9" x14ac:dyDescent="0.25">
      <c r="A25" s="163"/>
      <c r="B25" s="232"/>
      <c r="C25" s="427" t="s">
        <v>275</v>
      </c>
      <c r="D25" s="427"/>
      <c r="E25" s="249">
        <v>1312068231.3</v>
      </c>
      <c r="F25" s="249">
        <v>3090001.9</v>
      </c>
      <c r="G25" s="249">
        <v>240229.58</v>
      </c>
      <c r="H25" s="250">
        <v>1314918003.6199999</v>
      </c>
      <c r="I25" s="251">
        <v>2849772.3199999332</v>
      </c>
    </row>
    <row r="26" spans="1:9" x14ac:dyDescent="0.25">
      <c r="A26" s="163"/>
      <c r="B26" s="232"/>
      <c r="C26" s="427" t="s">
        <v>70</v>
      </c>
      <c r="D26" s="427"/>
      <c r="E26" s="249">
        <v>74260213.859999999</v>
      </c>
      <c r="F26" s="249">
        <v>0</v>
      </c>
      <c r="G26" s="249">
        <v>0</v>
      </c>
      <c r="H26" s="250">
        <v>74260213.859999999</v>
      </c>
      <c r="I26" s="251">
        <v>0</v>
      </c>
    </row>
    <row r="27" spans="1:9" x14ac:dyDescent="0.25">
      <c r="A27" s="163"/>
      <c r="B27" s="232"/>
      <c r="C27" s="427" t="s">
        <v>72</v>
      </c>
      <c r="D27" s="427"/>
      <c r="E27" s="249">
        <v>-611473418.61000001</v>
      </c>
      <c r="F27" s="249">
        <v>0</v>
      </c>
      <c r="G27" s="249">
        <v>109790783.69</v>
      </c>
      <c r="H27" s="250">
        <v>-721264202.29999995</v>
      </c>
      <c r="I27" s="251">
        <v>-109790783.68999994</v>
      </c>
    </row>
    <row r="28" spans="1:9" x14ac:dyDescent="0.25">
      <c r="A28" s="163"/>
      <c r="B28" s="232"/>
      <c r="C28" s="427" t="s">
        <v>74</v>
      </c>
      <c r="D28" s="427"/>
      <c r="E28" s="249">
        <v>79393210.640000001</v>
      </c>
      <c r="F28" s="249">
        <v>11079676.619999999</v>
      </c>
      <c r="G28" s="249">
        <v>1859589.69</v>
      </c>
      <c r="H28" s="250">
        <v>88613297.569999993</v>
      </c>
      <c r="I28" s="251">
        <v>9220086.9299999923</v>
      </c>
    </row>
    <row r="29" spans="1:9" x14ac:dyDescent="0.25">
      <c r="A29" s="163"/>
      <c r="B29" s="232"/>
      <c r="C29" s="427" t="s">
        <v>76</v>
      </c>
      <c r="D29" s="427"/>
      <c r="E29" s="249">
        <v>0</v>
      </c>
      <c r="F29" s="249">
        <v>0</v>
      </c>
      <c r="G29" s="249">
        <v>0</v>
      </c>
      <c r="H29" s="250">
        <v>0</v>
      </c>
      <c r="I29" s="251">
        <v>0</v>
      </c>
    </row>
    <row r="30" spans="1:9" x14ac:dyDescent="0.25">
      <c r="A30" s="163"/>
      <c r="B30" s="232"/>
      <c r="C30" s="427" t="s">
        <v>77</v>
      </c>
      <c r="D30" s="427"/>
      <c r="E30" s="249">
        <v>1103899684</v>
      </c>
      <c r="F30" s="249">
        <v>0</v>
      </c>
      <c r="G30" s="249">
        <v>0</v>
      </c>
      <c r="H30" s="250">
        <v>1103899684</v>
      </c>
      <c r="I30" s="251">
        <v>0</v>
      </c>
    </row>
    <row r="31" spans="1:9" x14ac:dyDescent="0.25">
      <c r="B31" s="232"/>
      <c r="C31" s="198"/>
      <c r="D31" s="198"/>
      <c r="E31" s="247"/>
      <c r="F31" s="247"/>
      <c r="G31" s="247"/>
      <c r="H31" s="247"/>
      <c r="I31" s="248"/>
    </row>
    <row r="32" spans="1:9" x14ac:dyDescent="0.25">
      <c r="B32" s="233"/>
      <c r="C32" s="430" t="s">
        <v>276</v>
      </c>
      <c r="D32" s="430"/>
      <c r="E32" s="245">
        <v>21300137767.109997</v>
      </c>
      <c r="F32" s="245">
        <v>27550371039.670002</v>
      </c>
      <c r="G32" s="245">
        <v>26165546328.310001</v>
      </c>
      <c r="H32" s="252">
        <v>22684962478.470001</v>
      </c>
      <c r="I32" s="253">
        <v>1384824711.3600025</v>
      </c>
    </row>
    <row r="33" spans="2:9" ht="15.75" thickBot="1" x14ac:dyDescent="0.3">
      <c r="B33" s="234"/>
      <c r="C33" s="235"/>
      <c r="D33" s="235"/>
      <c r="E33" s="243"/>
      <c r="F33" s="243"/>
      <c r="G33" s="243"/>
      <c r="H33" s="243"/>
      <c r="I33" s="244"/>
    </row>
    <row r="34" spans="2:9" x14ac:dyDescent="0.25">
      <c r="B34" s="141" t="s">
        <v>287</v>
      </c>
      <c r="C34" s="142"/>
      <c r="D34" s="143"/>
      <c r="F34" s="141"/>
      <c r="G34" s="141"/>
      <c r="H34" s="141"/>
      <c r="I34" s="141"/>
    </row>
  </sheetData>
  <mergeCells count="24">
    <mergeCell ref="C32:D32"/>
    <mergeCell ref="C15:D15"/>
    <mergeCell ref="C16:D16"/>
    <mergeCell ref="C17:D17"/>
    <mergeCell ref="B2:I2"/>
    <mergeCell ref="B3:I3"/>
    <mergeCell ref="B4:I4"/>
    <mergeCell ref="B5:D6"/>
    <mergeCell ref="B8:C8"/>
    <mergeCell ref="C26:D26"/>
    <mergeCell ref="C27:D27"/>
    <mergeCell ref="C28:D28"/>
    <mergeCell ref="C29:D29"/>
    <mergeCell ref="C30:D30"/>
    <mergeCell ref="C24:D24"/>
    <mergeCell ref="C25:D25"/>
    <mergeCell ref="C22:D22"/>
    <mergeCell ref="C23:D23"/>
    <mergeCell ref="C10:D10"/>
    <mergeCell ref="C12:D12"/>
    <mergeCell ref="C13:D13"/>
    <mergeCell ref="C14:D14"/>
    <mergeCell ref="C18:D18"/>
    <mergeCell ref="C20:D20"/>
  </mergeCells>
  <pageMargins left="0.7" right="0.7" top="0.75" bottom="0.75" header="0.3" footer="0.3"/>
  <pageSetup scale="86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F68"/>
  <sheetViews>
    <sheetView showGridLines="0" zoomScaleNormal="100" zoomScalePageLayoutView="115" workbookViewId="0"/>
  </sheetViews>
  <sheetFormatPr baseColWidth="10" defaultColWidth="16.42578125" defaultRowHeight="11.25" x14ac:dyDescent="0.2"/>
  <cols>
    <col min="1" max="1" width="1.7109375" style="293" customWidth="1"/>
    <col min="2" max="3" width="2.42578125" style="294" customWidth="1"/>
    <col min="4" max="4" width="58.7109375" style="295" bestFit="1" customWidth="1"/>
    <col min="5" max="5" width="15" style="296" bestFit="1" customWidth="1"/>
    <col min="6" max="6" width="13" style="294" customWidth="1"/>
    <col min="7" max="7" width="8" style="294" customWidth="1"/>
    <col min="8" max="16384" width="16.42578125" style="294"/>
  </cols>
  <sheetData>
    <row r="1" spans="1:6" ht="12" thickBot="1" x14ac:dyDescent="0.25"/>
    <row r="2" spans="1:6" x14ac:dyDescent="0.2">
      <c r="B2" s="416" t="s">
        <v>38</v>
      </c>
      <c r="C2" s="417"/>
      <c r="D2" s="417"/>
      <c r="E2" s="417"/>
      <c r="F2" s="418"/>
    </row>
    <row r="3" spans="1:6" x14ac:dyDescent="0.2">
      <c r="B3" s="419" t="s">
        <v>199</v>
      </c>
      <c r="C3" s="420"/>
      <c r="D3" s="420"/>
      <c r="E3" s="420"/>
      <c r="F3" s="421"/>
    </row>
    <row r="4" spans="1:6" x14ac:dyDescent="0.2">
      <c r="B4" s="422" t="s">
        <v>311</v>
      </c>
      <c r="C4" s="423"/>
      <c r="D4" s="423"/>
      <c r="E4" s="423"/>
      <c r="F4" s="424"/>
    </row>
    <row r="5" spans="1:6" ht="12" thickBot="1" x14ac:dyDescent="0.25">
      <c r="B5" s="425" t="s">
        <v>200</v>
      </c>
      <c r="C5" s="426"/>
      <c r="D5" s="426"/>
      <c r="E5" s="319">
        <v>2019</v>
      </c>
      <c r="F5" s="307">
        <v>2018</v>
      </c>
    </row>
    <row r="6" spans="1:6" s="298" customFormat="1" x14ac:dyDescent="0.2">
      <c r="A6" s="297"/>
      <c r="B6" s="308"/>
      <c r="C6" s="309"/>
      <c r="D6" s="309"/>
      <c r="E6" s="299"/>
      <c r="F6" s="310"/>
    </row>
    <row r="7" spans="1:6" s="298" customFormat="1" x14ac:dyDescent="0.2">
      <c r="A7" s="297"/>
      <c r="B7" s="412" t="s">
        <v>201</v>
      </c>
      <c r="C7" s="413"/>
      <c r="D7" s="413"/>
      <c r="E7" s="311"/>
      <c r="F7" s="312"/>
    </row>
    <row r="8" spans="1:6" s="298" customFormat="1" x14ac:dyDescent="0.2">
      <c r="A8" s="297"/>
      <c r="B8" s="300"/>
      <c r="C8" s="413" t="s">
        <v>202</v>
      </c>
      <c r="D8" s="413"/>
      <c r="E8" s="313">
        <v>3351858613.6000009</v>
      </c>
      <c r="F8" s="222">
        <v>3156881736.7200003</v>
      </c>
    </row>
    <row r="9" spans="1:6" s="298" customFormat="1" x14ac:dyDescent="0.2">
      <c r="A9" s="301"/>
      <c r="B9" s="300"/>
      <c r="C9" s="359"/>
      <c r="D9" s="302" t="s">
        <v>146</v>
      </c>
      <c r="E9" s="292">
        <v>1294147996.0599999</v>
      </c>
      <c r="F9" s="223">
        <v>1288832666.5599999</v>
      </c>
    </row>
    <row r="10" spans="1:6" s="298" customFormat="1" x14ac:dyDescent="0.2">
      <c r="A10" s="301"/>
      <c r="B10" s="300"/>
      <c r="C10" s="359"/>
      <c r="D10" s="302" t="s">
        <v>147</v>
      </c>
      <c r="E10" s="292">
        <v>0</v>
      </c>
      <c r="F10" s="223">
        <v>0</v>
      </c>
    </row>
    <row r="11" spans="1:6" s="298" customFormat="1" x14ac:dyDescent="0.2">
      <c r="A11" s="301"/>
      <c r="B11" s="300"/>
      <c r="C11" s="302"/>
      <c r="D11" s="302" t="s">
        <v>203</v>
      </c>
      <c r="E11" s="292">
        <v>0</v>
      </c>
      <c r="F11" s="223">
        <v>0</v>
      </c>
    </row>
    <row r="12" spans="1:6" s="298" customFormat="1" x14ac:dyDescent="0.2">
      <c r="A12" s="301"/>
      <c r="B12" s="300"/>
      <c r="C12" s="302"/>
      <c r="D12" s="302" t="s">
        <v>149</v>
      </c>
      <c r="E12" s="292">
        <v>169842565.15000001</v>
      </c>
      <c r="F12" s="223">
        <v>145175187.16</v>
      </c>
    </row>
    <row r="13" spans="1:6" s="298" customFormat="1" x14ac:dyDescent="0.2">
      <c r="A13" s="301"/>
      <c r="B13" s="300"/>
      <c r="C13" s="302"/>
      <c r="D13" s="323" t="s">
        <v>288</v>
      </c>
      <c r="E13" s="292">
        <v>99920371.549999997</v>
      </c>
      <c r="F13" s="223">
        <v>75701917.150000006</v>
      </c>
    </row>
    <row r="14" spans="1:6" s="298" customFormat="1" x14ac:dyDescent="0.2">
      <c r="A14" s="301"/>
      <c r="B14" s="300"/>
      <c r="C14" s="302"/>
      <c r="D14" s="323" t="s">
        <v>290</v>
      </c>
      <c r="E14" s="292">
        <v>90325206.739999995</v>
      </c>
      <c r="F14" s="223">
        <v>182059683.59999999</v>
      </c>
    </row>
    <row r="15" spans="1:6" s="298" customFormat="1" x14ac:dyDescent="0.2">
      <c r="A15" s="301"/>
      <c r="B15" s="300"/>
      <c r="C15" s="302"/>
      <c r="D15" s="302" t="s">
        <v>152</v>
      </c>
      <c r="E15" s="292">
        <v>0</v>
      </c>
      <c r="F15" s="223">
        <v>0</v>
      </c>
    </row>
    <row r="16" spans="1:6" s="298" customFormat="1" ht="22.5" x14ac:dyDescent="0.2">
      <c r="A16" s="301"/>
      <c r="B16" s="300"/>
      <c r="C16" s="302"/>
      <c r="D16" s="302" t="s">
        <v>153</v>
      </c>
      <c r="E16" s="292">
        <v>0</v>
      </c>
      <c r="F16" s="223">
        <v>0</v>
      </c>
    </row>
    <row r="17" spans="1:6" s="298" customFormat="1" x14ac:dyDescent="0.2">
      <c r="A17" s="301"/>
      <c r="B17" s="300"/>
      <c r="C17" s="302"/>
      <c r="D17" s="302" t="s">
        <v>155</v>
      </c>
      <c r="E17" s="292">
        <v>1472707197.8699999</v>
      </c>
      <c r="F17" s="223">
        <v>1322446737.75</v>
      </c>
    </row>
    <row r="18" spans="1:6" s="298" customFormat="1" x14ac:dyDescent="0.2">
      <c r="A18" s="301"/>
      <c r="B18" s="300"/>
      <c r="C18" s="302"/>
      <c r="D18" s="302" t="s">
        <v>204</v>
      </c>
      <c r="E18" s="292">
        <v>217663295.78</v>
      </c>
      <c r="F18" s="223">
        <v>136203249.93000001</v>
      </c>
    </row>
    <row r="19" spans="1:6" s="298" customFormat="1" x14ac:dyDescent="0.2">
      <c r="A19" s="301"/>
      <c r="B19" s="300"/>
      <c r="C19" s="302"/>
      <c r="D19" s="302" t="s">
        <v>205</v>
      </c>
      <c r="E19" s="292">
        <v>7251980.4500005692</v>
      </c>
      <c r="F19" s="223">
        <v>6462294.5700000003</v>
      </c>
    </row>
    <row r="20" spans="1:6" s="298" customFormat="1" x14ac:dyDescent="0.2">
      <c r="A20" s="297"/>
      <c r="B20" s="300"/>
      <c r="C20" s="413" t="s">
        <v>206</v>
      </c>
      <c r="D20" s="413"/>
      <c r="E20" s="314">
        <v>1763100553.4699998</v>
      </c>
      <c r="F20" s="224">
        <v>1991264534.03</v>
      </c>
    </row>
    <row r="21" spans="1:6" s="298" customFormat="1" x14ac:dyDescent="0.2">
      <c r="A21" s="301"/>
      <c r="B21" s="300"/>
      <c r="C21" s="359"/>
      <c r="D21" s="302" t="s">
        <v>166</v>
      </c>
      <c r="E21" s="292">
        <v>663285984.95000005</v>
      </c>
      <c r="F21" s="223">
        <v>701524013.69000006</v>
      </c>
    </row>
    <row r="22" spans="1:6" s="298" customFormat="1" x14ac:dyDescent="0.2">
      <c r="A22" s="301"/>
      <c r="B22" s="300"/>
      <c r="C22" s="359"/>
      <c r="D22" s="302" t="s">
        <v>167</v>
      </c>
      <c r="E22" s="292">
        <v>239033444.47</v>
      </c>
      <c r="F22" s="223">
        <v>233001934.19</v>
      </c>
    </row>
    <row r="23" spans="1:6" s="298" customFormat="1" x14ac:dyDescent="0.2">
      <c r="A23" s="301"/>
      <c r="B23" s="300"/>
      <c r="C23" s="359"/>
      <c r="D23" s="302" t="s">
        <v>168</v>
      </c>
      <c r="E23" s="292">
        <v>596727691.94000006</v>
      </c>
      <c r="F23" s="223">
        <v>475132842.81</v>
      </c>
    </row>
    <row r="24" spans="1:6" s="298" customFormat="1" x14ac:dyDescent="0.2">
      <c r="A24" s="301"/>
      <c r="B24" s="300"/>
      <c r="C24" s="359"/>
      <c r="D24" s="302" t="s">
        <v>169</v>
      </c>
      <c r="E24" s="292">
        <v>0</v>
      </c>
      <c r="F24" s="223">
        <v>0</v>
      </c>
    </row>
    <row r="25" spans="1:6" s="298" customFormat="1" x14ac:dyDescent="0.2">
      <c r="A25" s="301"/>
      <c r="B25" s="300"/>
      <c r="C25" s="359"/>
      <c r="D25" s="302" t="s">
        <v>207</v>
      </c>
      <c r="E25" s="292">
        <v>12965040.58</v>
      </c>
      <c r="F25" s="223">
        <v>9958333.25</v>
      </c>
    </row>
    <row r="26" spans="1:6" s="298" customFormat="1" x14ac:dyDescent="0.2">
      <c r="A26" s="301"/>
      <c r="B26" s="300"/>
      <c r="C26" s="359"/>
      <c r="D26" s="302" t="s">
        <v>208</v>
      </c>
      <c r="E26" s="292">
        <v>0</v>
      </c>
      <c r="F26" s="223">
        <v>0</v>
      </c>
    </row>
    <row r="27" spans="1:6" s="298" customFormat="1" x14ac:dyDescent="0.2">
      <c r="A27" s="301"/>
      <c r="B27" s="300"/>
      <c r="C27" s="359"/>
      <c r="D27" s="302" t="s">
        <v>172</v>
      </c>
      <c r="E27" s="292">
        <v>965947.02</v>
      </c>
      <c r="F27" s="223">
        <v>8893081.0299999993</v>
      </c>
    </row>
    <row r="28" spans="1:6" s="298" customFormat="1" x14ac:dyDescent="0.2">
      <c r="A28" s="301"/>
      <c r="B28" s="300"/>
      <c r="C28" s="359"/>
      <c r="D28" s="302" t="s">
        <v>173</v>
      </c>
      <c r="E28" s="292">
        <v>176503320.96000001</v>
      </c>
      <c r="F28" s="223">
        <v>178708464.81999999</v>
      </c>
    </row>
    <row r="29" spans="1:6" s="298" customFormat="1" x14ac:dyDescent="0.2">
      <c r="A29" s="301"/>
      <c r="B29" s="300"/>
      <c r="C29" s="359"/>
      <c r="D29" s="302" t="s">
        <v>174</v>
      </c>
      <c r="E29" s="292">
        <v>0</v>
      </c>
      <c r="F29" s="223">
        <v>110000000</v>
      </c>
    </row>
    <row r="30" spans="1:6" s="298" customFormat="1" x14ac:dyDescent="0.2">
      <c r="A30" s="301"/>
      <c r="B30" s="300"/>
      <c r="C30" s="359"/>
      <c r="D30" s="302" t="s">
        <v>175</v>
      </c>
      <c r="E30" s="292">
        <v>0</v>
      </c>
      <c r="F30" s="223">
        <v>0</v>
      </c>
    </row>
    <row r="31" spans="1:6" s="298" customFormat="1" x14ac:dyDescent="0.2">
      <c r="A31" s="301"/>
      <c r="B31" s="300"/>
      <c r="C31" s="359"/>
      <c r="D31" s="302" t="s">
        <v>176</v>
      </c>
      <c r="E31" s="292">
        <v>0</v>
      </c>
      <c r="F31" s="223">
        <v>0</v>
      </c>
    </row>
    <row r="32" spans="1:6" s="298" customFormat="1" x14ac:dyDescent="0.2">
      <c r="A32" s="301"/>
      <c r="B32" s="300"/>
      <c r="C32" s="359"/>
      <c r="D32" s="302" t="s">
        <v>177</v>
      </c>
      <c r="E32" s="292">
        <v>0</v>
      </c>
      <c r="F32" s="223">
        <v>0</v>
      </c>
    </row>
    <row r="33" spans="1:6" s="298" customFormat="1" x14ac:dyDescent="0.2">
      <c r="A33" s="301"/>
      <c r="B33" s="300"/>
      <c r="C33" s="359"/>
      <c r="D33" s="302" t="s">
        <v>209</v>
      </c>
      <c r="E33" s="292">
        <v>0</v>
      </c>
      <c r="F33" s="223">
        <v>0</v>
      </c>
    </row>
    <row r="34" spans="1:6" s="298" customFormat="1" x14ac:dyDescent="0.2">
      <c r="A34" s="301"/>
      <c r="B34" s="300"/>
      <c r="C34" s="359"/>
      <c r="D34" s="302" t="s">
        <v>82</v>
      </c>
      <c r="E34" s="292">
        <v>0</v>
      </c>
      <c r="F34" s="223">
        <v>0</v>
      </c>
    </row>
    <row r="35" spans="1:6" s="298" customFormat="1" x14ac:dyDescent="0.2">
      <c r="A35" s="301"/>
      <c r="B35" s="300"/>
      <c r="C35" s="359"/>
      <c r="D35" s="302" t="s">
        <v>180</v>
      </c>
      <c r="E35" s="292">
        <v>2958781.84</v>
      </c>
      <c r="F35" s="223">
        <v>0</v>
      </c>
    </row>
    <row r="36" spans="1:6" s="298" customFormat="1" x14ac:dyDescent="0.2">
      <c r="A36" s="301"/>
      <c r="B36" s="300"/>
      <c r="C36" s="359"/>
      <c r="D36" s="302" t="s">
        <v>210</v>
      </c>
      <c r="E36" s="292">
        <v>70660341.70999977</v>
      </c>
      <c r="F36" s="223">
        <v>274045864.24000001</v>
      </c>
    </row>
    <row r="37" spans="1:6" s="298" customFormat="1" x14ac:dyDescent="0.2">
      <c r="A37" s="297"/>
      <c r="B37" s="414" t="s">
        <v>211</v>
      </c>
      <c r="C37" s="415"/>
      <c r="D37" s="415"/>
      <c r="E37" s="315">
        <v>1588758060.1300011</v>
      </c>
      <c r="F37" s="225">
        <v>1165617202.6900003</v>
      </c>
    </row>
    <row r="38" spans="1:6" s="298" customFormat="1" x14ac:dyDescent="0.2">
      <c r="A38" s="297"/>
      <c r="B38" s="304"/>
      <c r="C38" s="305"/>
      <c r="D38" s="305"/>
      <c r="E38" s="292"/>
      <c r="F38" s="223"/>
    </row>
    <row r="39" spans="1:6" s="303" customFormat="1" x14ac:dyDescent="0.2">
      <c r="A39" s="306"/>
      <c r="B39" s="412" t="s">
        <v>212</v>
      </c>
      <c r="C39" s="413"/>
      <c r="D39" s="413"/>
      <c r="E39" s="292"/>
      <c r="F39" s="223"/>
    </row>
    <row r="40" spans="1:6" s="298" customFormat="1" x14ac:dyDescent="0.2">
      <c r="A40" s="297"/>
      <c r="B40" s="300"/>
      <c r="C40" s="413" t="s">
        <v>202</v>
      </c>
      <c r="D40" s="413"/>
      <c r="E40" s="314">
        <v>0</v>
      </c>
      <c r="F40" s="226">
        <v>0</v>
      </c>
    </row>
    <row r="41" spans="1:6" s="298" customFormat="1" x14ac:dyDescent="0.2">
      <c r="A41" s="301"/>
      <c r="B41" s="300"/>
      <c r="C41" s="302"/>
      <c r="D41" s="302" t="s">
        <v>66</v>
      </c>
      <c r="E41" s="292">
        <v>0</v>
      </c>
      <c r="F41" s="223">
        <v>0</v>
      </c>
    </row>
    <row r="42" spans="1:6" s="298" customFormat="1" x14ac:dyDescent="0.2">
      <c r="A42" s="301"/>
      <c r="B42" s="300"/>
      <c r="C42" s="302"/>
      <c r="D42" s="302" t="s">
        <v>68</v>
      </c>
      <c r="E42" s="292">
        <v>0</v>
      </c>
      <c r="F42" s="223">
        <v>0</v>
      </c>
    </row>
    <row r="43" spans="1:6" s="298" customFormat="1" x14ac:dyDescent="0.2">
      <c r="A43" s="297"/>
      <c r="B43" s="300"/>
      <c r="C43" s="302"/>
      <c r="D43" s="302" t="s">
        <v>213</v>
      </c>
      <c r="E43" s="292">
        <v>0</v>
      </c>
      <c r="F43" s="223">
        <v>0</v>
      </c>
    </row>
    <row r="44" spans="1:6" s="298" customFormat="1" x14ac:dyDescent="0.2">
      <c r="A44" s="297"/>
      <c r="B44" s="300"/>
      <c r="C44" s="413" t="s">
        <v>206</v>
      </c>
      <c r="D44" s="413"/>
      <c r="E44" s="314">
        <v>330142095.42000252</v>
      </c>
      <c r="F44" s="226">
        <v>394158198</v>
      </c>
    </row>
    <row r="45" spans="1:6" s="298" customFormat="1" x14ac:dyDescent="0.2">
      <c r="A45" s="301"/>
      <c r="B45" s="300"/>
      <c r="C45" s="302"/>
      <c r="D45" s="302" t="s">
        <v>66</v>
      </c>
      <c r="E45" s="292">
        <v>231075569.78000259</v>
      </c>
      <c r="F45" s="223">
        <v>274051770.69999999</v>
      </c>
    </row>
    <row r="46" spans="1:6" s="298" customFormat="1" x14ac:dyDescent="0.2">
      <c r="A46" s="301"/>
      <c r="B46" s="300"/>
      <c r="C46" s="291"/>
      <c r="D46" s="302" t="s">
        <v>68</v>
      </c>
      <c r="E46" s="292">
        <v>2849772.3199999332</v>
      </c>
      <c r="F46" s="223">
        <v>42289948.530000001</v>
      </c>
    </row>
    <row r="47" spans="1:6" s="298" customFormat="1" x14ac:dyDescent="0.2">
      <c r="A47" s="301"/>
      <c r="B47" s="300"/>
      <c r="C47" s="302"/>
      <c r="D47" s="302" t="s">
        <v>214</v>
      </c>
      <c r="E47" s="292">
        <v>96216753.320000008</v>
      </c>
      <c r="F47" s="223">
        <v>77816478.769999996</v>
      </c>
    </row>
    <row r="48" spans="1:6" s="298" customFormat="1" x14ac:dyDescent="0.2">
      <c r="A48" s="297"/>
      <c r="B48" s="414" t="s">
        <v>215</v>
      </c>
      <c r="C48" s="415"/>
      <c r="D48" s="415"/>
      <c r="E48" s="316">
        <v>-330142095.42000252</v>
      </c>
      <c r="F48" s="227">
        <v>-394158198</v>
      </c>
    </row>
    <row r="49" spans="1:6" s="298" customFormat="1" x14ac:dyDescent="0.2">
      <c r="A49" s="297"/>
      <c r="B49" s="304"/>
      <c r="C49" s="305"/>
      <c r="D49" s="305"/>
      <c r="E49" s="292"/>
      <c r="F49" s="223"/>
    </row>
    <row r="50" spans="1:6" s="298" customFormat="1" x14ac:dyDescent="0.2">
      <c r="A50" s="297"/>
      <c r="B50" s="412" t="s">
        <v>216</v>
      </c>
      <c r="C50" s="413"/>
      <c r="D50" s="413"/>
      <c r="E50" s="292"/>
      <c r="F50" s="223"/>
    </row>
    <row r="51" spans="1:6" s="298" customFormat="1" x14ac:dyDescent="0.2">
      <c r="A51" s="297"/>
      <c r="B51" s="300"/>
      <c r="C51" s="413" t="s">
        <v>202</v>
      </c>
      <c r="D51" s="413"/>
      <c r="E51" s="314">
        <v>1470895.1000000015</v>
      </c>
      <c r="F51" s="226">
        <v>35600000</v>
      </c>
    </row>
    <row r="52" spans="1:6" s="298" customFormat="1" x14ac:dyDescent="0.2">
      <c r="A52" s="297"/>
      <c r="B52" s="300"/>
      <c r="C52" s="302"/>
      <c r="D52" s="302" t="s">
        <v>217</v>
      </c>
      <c r="E52" s="292">
        <v>0</v>
      </c>
      <c r="F52" s="223">
        <v>0</v>
      </c>
    </row>
    <row r="53" spans="1:6" s="298" customFormat="1" x14ac:dyDescent="0.2">
      <c r="A53" s="301"/>
      <c r="B53" s="300"/>
      <c r="C53" s="291"/>
      <c r="D53" s="302" t="s">
        <v>218</v>
      </c>
      <c r="E53" s="292">
        <v>1470895.1000000015</v>
      </c>
      <c r="F53" s="223">
        <v>35600000</v>
      </c>
    </row>
    <row r="54" spans="1:6" s="298" customFormat="1" x14ac:dyDescent="0.2">
      <c r="A54" s="297"/>
      <c r="B54" s="300"/>
      <c r="C54" s="291"/>
      <c r="D54" s="302" t="s">
        <v>219</v>
      </c>
      <c r="E54" s="292">
        <v>0</v>
      </c>
      <c r="F54" s="223">
        <v>0</v>
      </c>
    </row>
    <row r="55" spans="1:6" s="298" customFormat="1" x14ac:dyDescent="0.2">
      <c r="A55" s="301"/>
      <c r="B55" s="300"/>
      <c r="C55" s="291"/>
      <c r="D55" s="302" t="s">
        <v>220</v>
      </c>
      <c r="E55" s="292">
        <v>0</v>
      </c>
      <c r="F55" s="223">
        <v>0</v>
      </c>
    </row>
    <row r="56" spans="1:6" s="298" customFormat="1" x14ac:dyDescent="0.2">
      <c r="A56" s="297"/>
      <c r="B56" s="300"/>
      <c r="C56" s="413" t="s">
        <v>206</v>
      </c>
      <c r="D56" s="413"/>
      <c r="E56" s="314">
        <v>89576781.699999958</v>
      </c>
      <c r="F56" s="226">
        <v>81685227.370000005</v>
      </c>
    </row>
    <row r="57" spans="1:6" s="298" customFormat="1" x14ac:dyDescent="0.2">
      <c r="A57" s="297"/>
      <c r="B57" s="300"/>
      <c r="C57" s="302"/>
      <c r="D57" s="302" t="s">
        <v>221</v>
      </c>
      <c r="E57" s="292"/>
      <c r="F57" s="223"/>
    </row>
    <row r="58" spans="1:6" s="298" customFormat="1" x14ac:dyDescent="0.2">
      <c r="A58" s="301"/>
      <c r="B58" s="300"/>
      <c r="C58" s="291"/>
      <c r="D58" s="302" t="s">
        <v>218</v>
      </c>
      <c r="E58" s="292">
        <v>10244408.289999962</v>
      </c>
      <c r="F58" s="223">
        <v>7567242.3099999996</v>
      </c>
    </row>
    <row r="59" spans="1:6" s="298" customFormat="1" x14ac:dyDescent="0.2">
      <c r="A59" s="297"/>
      <c r="B59" s="300"/>
      <c r="C59" s="291"/>
      <c r="D59" s="302" t="s">
        <v>219</v>
      </c>
      <c r="E59" s="292">
        <v>0</v>
      </c>
      <c r="F59" s="223">
        <v>0</v>
      </c>
    </row>
    <row r="60" spans="1:6" s="298" customFormat="1" x14ac:dyDescent="0.2">
      <c r="A60" s="301"/>
      <c r="B60" s="300"/>
      <c r="C60" s="291"/>
      <c r="D60" s="302" t="s">
        <v>222</v>
      </c>
      <c r="E60" s="292">
        <v>79332373.409999996</v>
      </c>
      <c r="F60" s="223">
        <v>74117985.060000002</v>
      </c>
    </row>
    <row r="61" spans="1:6" s="298" customFormat="1" x14ac:dyDescent="0.2">
      <c r="A61" s="297"/>
      <c r="B61" s="414" t="s">
        <v>223</v>
      </c>
      <c r="C61" s="415"/>
      <c r="D61" s="415"/>
      <c r="E61" s="317">
        <v>-88105886.599999964</v>
      </c>
      <c r="F61" s="228">
        <v>-46085227.370000005</v>
      </c>
    </row>
    <row r="62" spans="1:6" s="298" customFormat="1" x14ac:dyDescent="0.2">
      <c r="A62" s="297"/>
      <c r="B62" s="304"/>
      <c r="C62" s="305"/>
      <c r="D62" s="305"/>
      <c r="E62" s="292"/>
      <c r="F62" s="223"/>
    </row>
    <row r="63" spans="1:6" s="298" customFormat="1" x14ac:dyDescent="0.2">
      <c r="A63" s="297"/>
      <c r="B63" s="407" t="s">
        <v>224</v>
      </c>
      <c r="C63" s="408"/>
      <c r="D63" s="408"/>
      <c r="E63" s="315">
        <v>1170510078.1099987</v>
      </c>
      <c r="F63" s="225">
        <v>725373777.32000029</v>
      </c>
    </row>
    <row r="64" spans="1:6" s="298" customFormat="1" x14ac:dyDescent="0.2">
      <c r="A64" s="297"/>
      <c r="B64" s="304"/>
      <c r="C64" s="305"/>
      <c r="D64" s="305"/>
      <c r="E64" s="292"/>
      <c r="F64" s="223"/>
    </row>
    <row r="65" spans="1:6" s="298" customFormat="1" x14ac:dyDescent="0.2">
      <c r="A65" s="297"/>
      <c r="B65" s="414" t="s">
        <v>225</v>
      </c>
      <c r="C65" s="415"/>
      <c r="D65" s="415"/>
      <c r="E65" s="292">
        <v>1124472240.3199999</v>
      </c>
      <c r="F65" s="223">
        <v>1074919322.6199999</v>
      </c>
    </row>
    <row r="66" spans="1:6" s="298" customFormat="1" x14ac:dyDescent="0.2">
      <c r="A66" s="297"/>
      <c r="B66" s="407" t="s">
        <v>226</v>
      </c>
      <c r="C66" s="408"/>
      <c r="D66" s="408"/>
      <c r="E66" s="292">
        <v>2294982318.4299998</v>
      </c>
      <c r="F66" s="223">
        <v>1800293099.9400001</v>
      </c>
    </row>
    <row r="67" spans="1:6" s="298" customFormat="1" ht="12" thickBot="1" x14ac:dyDescent="0.25">
      <c r="A67" s="297"/>
      <c r="B67" s="409"/>
      <c r="C67" s="410"/>
      <c r="D67" s="410"/>
      <c r="E67" s="410"/>
      <c r="F67" s="411"/>
    </row>
    <row r="68" spans="1:6" x14ac:dyDescent="0.2">
      <c r="B68" s="294" t="s">
        <v>287</v>
      </c>
    </row>
  </sheetData>
  <mergeCells count="20">
    <mergeCell ref="B48:D48"/>
    <mergeCell ref="C44:D44"/>
    <mergeCell ref="B2:F2"/>
    <mergeCell ref="B3:F3"/>
    <mergeCell ref="B4:F4"/>
    <mergeCell ref="B5:D5"/>
    <mergeCell ref="B7:D7"/>
    <mergeCell ref="C8:D8"/>
    <mergeCell ref="C20:D20"/>
    <mergeCell ref="B37:D37"/>
    <mergeCell ref="B39:D39"/>
    <mergeCell ref="C40:D40"/>
    <mergeCell ref="B66:D66"/>
    <mergeCell ref="B67:F67"/>
    <mergeCell ref="B50:D50"/>
    <mergeCell ref="C51:D51"/>
    <mergeCell ref="C56:D56"/>
    <mergeCell ref="B61:D61"/>
    <mergeCell ref="B63:D63"/>
    <mergeCell ref="B65:D65"/>
  </mergeCells>
  <pageMargins left="0.7" right="0.7" top="0.75" bottom="0.75" header="0.3" footer="0.3"/>
  <pageSetup scale="71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I62"/>
  <sheetViews>
    <sheetView showGridLines="0" zoomScale="70" zoomScaleNormal="70" zoomScalePageLayoutView="80" workbookViewId="0">
      <selection activeCell="B4" sqref="B4:H4"/>
    </sheetView>
  </sheetViews>
  <sheetFormatPr baseColWidth="10" defaultColWidth="11.42578125" defaultRowHeight="15" x14ac:dyDescent="0.25"/>
  <cols>
    <col min="1" max="1" width="3" style="355" customWidth="1"/>
    <col min="2" max="2" width="11.42578125" style="324" customWidth="1"/>
    <col min="3" max="3" width="76" style="324" customWidth="1"/>
    <col min="4" max="4" width="21.42578125" style="324" customWidth="1"/>
    <col min="5" max="5" width="24.7109375" style="324" customWidth="1"/>
    <col min="6" max="6" width="22.28515625" style="324" customWidth="1"/>
    <col min="7" max="7" width="21" style="324" customWidth="1"/>
    <col min="8" max="8" width="22.85546875" style="324" customWidth="1"/>
    <col min="9" max="10" width="11.42578125" style="324" customWidth="1"/>
    <col min="11" max="16384" width="11.42578125" style="324"/>
  </cols>
  <sheetData>
    <row r="2" spans="1:8" x14ac:dyDescent="0.25">
      <c r="B2" s="464" t="s">
        <v>38</v>
      </c>
      <c r="C2" s="465"/>
      <c r="D2" s="465"/>
      <c r="E2" s="465"/>
      <c r="F2" s="465"/>
      <c r="G2" s="465"/>
      <c r="H2" s="466"/>
    </row>
    <row r="3" spans="1:8" x14ac:dyDescent="0.25">
      <c r="B3" s="467" t="s">
        <v>291</v>
      </c>
      <c r="C3" s="468"/>
      <c r="D3" s="468"/>
      <c r="E3" s="468"/>
      <c r="F3" s="468"/>
      <c r="G3" s="468"/>
      <c r="H3" s="469"/>
    </row>
    <row r="4" spans="1:8" ht="15.75" x14ac:dyDescent="0.25">
      <c r="A4" s="353"/>
      <c r="B4" s="470" t="s">
        <v>313</v>
      </c>
      <c r="C4" s="471"/>
      <c r="D4" s="471"/>
      <c r="E4" s="471"/>
      <c r="F4" s="471"/>
      <c r="G4" s="471"/>
      <c r="H4" s="472"/>
    </row>
    <row r="5" spans="1:8" ht="63" x14ac:dyDescent="0.25">
      <c r="A5" s="353"/>
      <c r="B5" s="473"/>
      <c r="C5" s="474"/>
      <c r="D5" s="325" t="s">
        <v>80</v>
      </c>
      <c r="E5" s="325" t="s">
        <v>292</v>
      </c>
      <c r="F5" s="325" t="s">
        <v>293</v>
      </c>
      <c r="G5" s="325" t="s">
        <v>294</v>
      </c>
      <c r="H5" s="325" t="s">
        <v>295</v>
      </c>
    </row>
    <row r="6" spans="1:8" ht="15.75" x14ac:dyDescent="0.25">
      <c r="A6" s="353"/>
      <c r="B6" s="326"/>
      <c r="C6" s="327"/>
      <c r="D6" s="328"/>
      <c r="E6" s="329"/>
      <c r="F6" s="330"/>
      <c r="G6" s="331"/>
      <c r="H6" s="332"/>
    </row>
    <row r="7" spans="1:8" ht="15.75" x14ac:dyDescent="0.25">
      <c r="A7" s="353"/>
      <c r="B7" s="454" t="s">
        <v>300</v>
      </c>
      <c r="C7" s="455"/>
      <c r="D7" s="333">
        <v>0</v>
      </c>
      <c r="E7" s="333">
        <v>0</v>
      </c>
      <c r="F7" s="333">
        <v>0</v>
      </c>
      <c r="G7" s="333">
        <v>0</v>
      </c>
      <c r="H7" s="333">
        <v>0</v>
      </c>
    </row>
    <row r="8" spans="1:8" x14ac:dyDescent="0.25">
      <c r="A8" s="354"/>
      <c r="B8" s="450" t="s">
        <v>296</v>
      </c>
      <c r="C8" s="451"/>
      <c r="D8" s="334">
        <v>0</v>
      </c>
      <c r="E8" s="334">
        <v>0</v>
      </c>
      <c r="F8" s="334">
        <v>0</v>
      </c>
      <c r="G8" s="334">
        <v>0</v>
      </c>
      <c r="H8" s="335">
        <v>0</v>
      </c>
    </row>
    <row r="9" spans="1:8" x14ac:dyDescent="0.25">
      <c r="A9" s="354"/>
      <c r="B9" s="450" t="s">
        <v>83</v>
      </c>
      <c r="C9" s="451"/>
      <c r="D9" s="334">
        <v>0</v>
      </c>
      <c r="E9" s="334">
        <v>0</v>
      </c>
      <c r="F9" s="334">
        <v>0</v>
      </c>
      <c r="G9" s="334">
        <v>0</v>
      </c>
      <c r="H9" s="335">
        <v>0</v>
      </c>
    </row>
    <row r="10" spans="1:8" x14ac:dyDescent="0.25">
      <c r="A10" s="354"/>
      <c r="B10" s="450" t="s">
        <v>231</v>
      </c>
      <c r="C10" s="451"/>
      <c r="D10" s="334">
        <v>0</v>
      </c>
      <c r="E10" s="334">
        <v>0</v>
      </c>
      <c r="F10" s="334">
        <v>0</v>
      </c>
      <c r="G10" s="334">
        <v>0</v>
      </c>
      <c r="H10" s="335">
        <v>0</v>
      </c>
    </row>
    <row r="11" spans="1:8" ht="15.75" x14ac:dyDescent="0.25">
      <c r="A11" s="353"/>
      <c r="B11" s="336"/>
      <c r="C11" s="337"/>
      <c r="D11" s="338"/>
      <c r="E11" s="338"/>
      <c r="F11" s="338"/>
      <c r="G11" s="335"/>
      <c r="H11" s="335"/>
    </row>
    <row r="12" spans="1:8" ht="15.75" x14ac:dyDescent="0.25">
      <c r="A12" s="353"/>
      <c r="B12" s="454" t="s">
        <v>301</v>
      </c>
      <c r="C12" s="455"/>
      <c r="D12" s="333">
        <v>0</v>
      </c>
      <c r="E12" s="333">
        <v>17561299281.23</v>
      </c>
      <c r="F12" s="333">
        <v>1310214719.9400001</v>
      </c>
      <c r="G12" s="333">
        <v>0</v>
      </c>
      <c r="H12" s="333">
        <v>18871514001.169998</v>
      </c>
    </row>
    <row r="13" spans="1:8" x14ac:dyDescent="0.25">
      <c r="A13" s="354"/>
      <c r="B13" s="450" t="s">
        <v>197</v>
      </c>
      <c r="C13" s="451"/>
      <c r="D13" s="338">
        <v>0</v>
      </c>
      <c r="E13" s="338">
        <v>0</v>
      </c>
      <c r="F13" s="338">
        <v>1310214719.9400001</v>
      </c>
      <c r="G13" s="334">
        <v>0</v>
      </c>
      <c r="H13" s="335">
        <v>1310214719.9400001</v>
      </c>
    </row>
    <row r="14" spans="1:8" x14ac:dyDescent="0.25">
      <c r="A14"/>
      <c r="B14" s="450" t="s">
        <v>87</v>
      </c>
      <c r="C14" s="451"/>
      <c r="D14" s="338">
        <v>0</v>
      </c>
      <c r="E14" s="338">
        <v>2669548798.54</v>
      </c>
      <c r="F14" s="338">
        <v>0</v>
      </c>
      <c r="G14" s="334">
        <v>0</v>
      </c>
      <c r="H14" s="335">
        <v>2669548798.54</v>
      </c>
    </row>
    <row r="15" spans="1:8" x14ac:dyDescent="0.25">
      <c r="A15"/>
      <c r="B15" s="350"/>
      <c r="C15" s="351"/>
      <c r="D15" s="338"/>
      <c r="E15" s="338"/>
      <c r="F15" s="338"/>
      <c r="G15" s="334"/>
      <c r="H15" s="335"/>
    </row>
    <row r="16" spans="1:8" x14ac:dyDescent="0.25">
      <c r="A16"/>
      <c r="B16" s="350"/>
      <c r="C16" s="351"/>
      <c r="D16" s="338"/>
      <c r="E16" s="338"/>
      <c r="F16" s="338"/>
      <c r="G16" s="334"/>
      <c r="H16" s="335"/>
    </row>
    <row r="17" spans="1:8" x14ac:dyDescent="0.25">
      <c r="A17"/>
      <c r="B17" s="350"/>
      <c r="C17" s="351"/>
      <c r="D17" s="338"/>
      <c r="E17" s="338"/>
      <c r="F17" s="338"/>
      <c r="G17" s="334"/>
      <c r="H17" s="335"/>
    </row>
    <row r="18" spans="1:8" x14ac:dyDescent="0.25">
      <c r="A18"/>
      <c r="B18" s="350"/>
      <c r="C18" s="351"/>
      <c r="D18" s="338"/>
      <c r="E18" s="338"/>
      <c r="F18" s="338"/>
      <c r="G18" s="334"/>
      <c r="H18" s="335"/>
    </row>
    <row r="19" spans="1:8" x14ac:dyDescent="0.25">
      <c r="A19" s="354"/>
      <c r="B19" s="450" t="s">
        <v>297</v>
      </c>
      <c r="C19" s="451"/>
      <c r="D19" s="338">
        <v>0</v>
      </c>
      <c r="E19" s="338">
        <v>6600948383.4099998</v>
      </c>
      <c r="F19" s="338">
        <v>0</v>
      </c>
      <c r="G19" s="334">
        <v>0</v>
      </c>
      <c r="H19" s="335">
        <v>6600948383.4099998</v>
      </c>
    </row>
    <row r="20" spans="1:8" x14ac:dyDescent="0.25">
      <c r="A20" s="354"/>
      <c r="B20" s="450" t="s">
        <v>89</v>
      </c>
      <c r="C20" s="451"/>
      <c r="D20" s="338">
        <v>0</v>
      </c>
      <c r="E20" s="338">
        <v>0</v>
      </c>
      <c r="F20" s="338">
        <v>0</v>
      </c>
      <c r="G20" s="334">
        <v>0</v>
      </c>
      <c r="H20" s="335">
        <v>0</v>
      </c>
    </row>
    <row r="21" spans="1:8" x14ac:dyDescent="0.25">
      <c r="A21" s="354"/>
      <c r="B21" s="450" t="s">
        <v>90</v>
      </c>
      <c r="C21" s="451"/>
      <c r="D21" s="338">
        <v>0</v>
      </c>
      <c r="E21" s="338">
        <v>8290802099.2799997</v>
      </c>
      <c r="F21" s="338">
        <v>0</v>
      </c>
      <c r="G21" s="334">
        <v>0</v>
      </c>
      <c r="H21" s="335">
        <v>8290802099.2799997</v>
      </c>
    </row>
    <row r="22" spans="1:8" ht="15.75" x14ac:dyDescent="0.25">
      <c r="A22" s="353"/>
      <c r="B22" s="336"/>
      <c r="C22" s="337"/>
      <c r="D22" s="338"/>
      <c r="E22" s="335"/>
      <c r="F22" s="338"/>
      <c r="G22" s="338"/>
      <c r="H22" s="338"/>
    </row>
    <row r="23" spans="1:8" ht="15.75" x14ac:dyDescent="0.25">
      <c r="A23" s="353"/>
      <c r="B23" s="462" t="s">
        <v>302</v>
      </c>
      <c r="C23" s="463"/>
      <c r="D23" s="339">
        <v>0</v>
      </c>
      <c r="E23" s="339">
        <v>0</v>
      </c>
      <c r="F23" s="339">
        <v>0</v>
      </c>
      <c r="G23" s="339">
        <v>0</v>
      </c>
      <c r="H23" s="339">
        <v>0</v>
      </c>
    </row>
    <row r="24" spans="1:8" x14ac:dyDescent="0.25">
      <c r="A24" s="354"/>
      <c r="B24" s="450" t="s">
        <v>298</v>
      </c>
      <c r="C24" s="451"/>
      <c r="D24" s="334">
        <v>0</v>
      </c>
      <c r="E24" s="334">
        <v>0</v>
      </c>
      <c r="F24" s="334">
        <v>0</v>
      </c>
      <c r="G24" s="334">
        <v>0</v>
      </c>
      <c r="H24" s="335">
        <v>0</v>
      </c>
    </row>
    <row r="25" spans="1:8" x14ac:dyDescent="0.25">
      <c r="A25" s="354"/>
      <c r="B25" s="450" t="s">
        <v>299</v>
      </c>
      <c r="C25" s="451"/>
      <c r="D25" s="334">
        <v>0</v>
      </c>
      <c r="E25" s="334">
        <v>0</v>
      </c>
      <c r="F25" s="334">
        <v>0</v>
      </c>
      <c r="G25" s="334">
        <v>0</v>
      </c>
      <c r="H25" s="335">
        <v>0</v>
      </c>
    </row>
    <row r="26" spans="1:8" ht="15.75" x14ac:dyDescent="0.25">
      <c r="A26" s="353"/>
      <c r="B26" s="336"/>
      <c r="C26" s="337"/>
      <c r="D26" s="338"/>
      <c r="E26" s="335"/>
      <c r="F26" s="338"/>
      <c r="G26" s="338"/>
      <c r="H26" s="338"/>
    </row>
    <row r="27" spans="1:8" ht="15.75" x14ac:dyDescent="0.25">
      <c r="A27" s="353"/>
      <c r="B27" s="460" t="s">
        <v>303</v>
      </c>
      <c r="C27" s="461"/>
      <c r="D27" s="333">
        <v>0</v>
      </c>
      <c r="E27" s="333">
        <v>17561299281.23</v>
      </c>
      <c r="F27" s="333">
        <v>1310214719.9400001</v>
      </c>
      <c r="G27" s="333">
        <v>0</v>
      </c>
      <c r="H27" s="333">
        <v>18871514001.169998</v>
      </c>
    </row>
    <row r="28" spans="1:8" ht="15.75" x14ac:dyDescent="0.25">
      <c r="A28" s="353"/>
      <c r="B28" s="340"/>
      <c r="C28" s="341"/>
      <c r="D28" s="335"/>
      <c r="E28" s="338"/>
      <c r="F28" s="338"/>
      <c r="G28" s="335"/>
      <c r="H28" s="335"/>
    </row>
    <row r="29" spans="1:8" ht="15.75" x14ac:dyDescent="0.25">
      <c r="A29" s="353"/>
      <c r="B29" s="454" t="s">
        <v>304</v>
      </c>
      <c r="C29" s="455"/>
      <c r="D29" s="333">
        <v>0</v>
      </c>
      <c r="E29" s="333">
        <v>0</v>
      </c>
      <c r="F29" s="333">
        <v>0</v>
      </c>
      <c r="G29" s="333">
        <v>0</v>
      </c>
      <c r="H29" s="333">
        <v>0</v>
      </c>
    </row>
    <row r="30" spans="1:8" x14ac:dyDescent="0.25">
      <c r="A30" s="354"/>
      <c r="B30" s="450" t="s">
        <v>82</v>
      </c>
      <c r="C30" s="451"/>
      <c r="D30" s="334">
        <v>0</v>
      </c>
      <c r="E30" s="334">
        <v>0</v>
      </c>
      <c r="F30" s="334">
        <v>0</v>
      </c>
      <c r="G30" s="334">
        <v>0</v>
      </c>
      <c r="H30" s="335">
        <v>0</v>
      </c>
    </row>
    <row r="31" spans="1:8" x14ac:dyDescent="0.25">
      <c r="A31" s="354"/>
      <c r="B31" s="450" t="s">
        <v>83</v>
      </c>
      <c r="C31" s="451"/>
      <c r="D31" s="334">
        <v>0</v>
      </c>
      <c r="E31" s="334">
        <v>0</v>
      </c>
      <c r="F31" s="334">
        <v>0</v>
      </c>
      <c r="G31" s="334">
        <v>0</v>
      </c>
      <c r="H31" s="335">
        <v>0</v>
      </c>
    </row>
    <row r="32" spans="1:8" x14ac:dyDescent="0.25">
      <c r="A32" s="354"/>
      <c r="B32" s="450" t="s">
        <v>231</v>
      </c>
      <c r="C32" s="451"/>
      <c r="D32" s="334">
        <v>0</v>
      </c>
      <c r="E32" s="334">
        <v>0</v>
      </c>
      <c r="F32" s="334">
        <v>0</v>
      </c>
      <c r="G32" s="334">
        <v>0</v>
      </c>
      <c r="H32" s="335">
        <v>0</v>
      </c>
    </row>
    <row r="33" spans="1:8" ht="15.75" x14ac:dyDescent="0.25">
      <c r="A33" s="353"/>
      <c r="B33" s="336"/>
      <c r="C33" s="337"/>
      <c r="D33" s="335"/>
      <c r="E33" s="338"/>
      <c r="F33" s="338"/>
      <c r="G33" s="335"/>
      <c r="H33" s="335"/>
    </row>
    <row r="34" spans="1:8" ht="15.75" x14ac:dyDescent="0.25">
      <c r="A34" s="353"/>
      <c r="B34" s="454" t="s">
        <v>305</v>
      </c>
      <c r="C34" s="455"/>
      <c r="D34" s="333">
        <v>0</v>
      </c>
      <c r="E34" s="333">
        <v>1294874527.1700001</v>
      </c>
      <c r="F34" s="333">
        <v>144004931.64000034</v>
      </c>
      <c r="G34" s="333">
        <v>0</v>
      </c>
      <c r="H34" s="333">
        <v>1438879458.8100004</v>
      </c>
    </row>
    <row r="35" spans="1:8" x14ac:dyDescent="0.25">
      <c r="A35"/>
      <c r="B35" s="456" t="s">
        <v>197</v>
      </c>
      <c r="C35" s="457"/>
      <c r="D35" s="458">
        <v>0</v>
      </c>
      <c r="E35" s="458">
        <v>0</v>
      </c>
      <c r="F35" s="459">
        <v>1453456334.1799998</v>
      </c>
      <c r="G35" s="459">
        <v>0</v>
      </c>
      <c r="H35" s="449">
        <v>1453456334.1799998</v>
      </c>
    </row>
    <row r="36" spans="1:8" x14ac:dyDescent="0.25">
      <c r="A36"/>
      <c r="B36" s="456"/>
      <c r="C36" s="457"/>
      <c r="D36" s="458"/>
      <c r="E36" s="458"/>
      <c r="F36" s="459"/>
      <c r="G36" s="459"/>
      <c r="H36" s="449"/>
    </row>
    <row r="37" spans="1:8" x14ac:dyDescent="0.25">
      <c r="A37" s="163"/>
      <c r="B37" s="450" t="s">
        <v>87</v>
      </c>
      <c r="C37" s="451"/>
      <c r="D37" s="338">
        <v>0</v>
      </c>
      <c r="E37" s="338">
        <v>1294874527.1700001</v>
      </c>
      <c r="F37" s="334">
        <v>-1310214719.9400001</v>
      </c>
      <c r="G37" s="334">
        <v>0</v>
      </c>
      <c r="H37" s="335">
        <v>-15340192.769999981</v>
      </c>
    </row>
    <row r="38" spans="1:8" ht="15.75" x14ac:dyDescent="0.25">
      <c r="A38" s="353"/>
      <c r="B38" s="450" t="s">
        <v>297</v>
      </c>
      <c r="C38" s="451"/>
      <c r="D38" s="338">
        <v>0</v>
      </c>
      <c r="E38" s="334">
        <v>0</v>
      </c>
      <c r="F38" s="338">
        <v>0</v>
      </c>
      <c r="G38" s="334">
        <v>0</v>
      </c>
      <c r="H38" s="335">
        <v>0</v>
      </c>
    </row>
    <row r="39" spans="1:8" ht="15.75" x14ac:dyDescent="0.25">
      <c r="A39" s="353"/>
      <c r="B39" s="450" t="s">
        <v>89</v>
      </c>
      <c r="C39" s="451"/>
      <c r="D39" s="338">
        <v>0</v>
      </c>
      <c r="E39" s="334">
        <v>0</v>
      </c>
      <c r="F39" s="338">
        <v>0</v>
      </c>
      <c r="G39" s="334">
        <v>0</v>
      </c>
      <c r="H39" s="335">
        <v>0</v>
      </c>
    </row>
    <row r="40" spans="1:8" x14ac:dyDescent="0.25">
      <c r="A40" s="163"/>
      <c r="B40" s="450" t="s">
        <v>90</v>
      </c>
      <c r="C40" s="451"/>
      <c r="D40" s="338">
        <v>0</v>
      </c>
      <c r="E40" s="334">
        <v>0</v>
      </c>
      <c r="F40" s="338">
        <v>763317.4000005722</v>
      </c>
      <c r="G40" s="334">
        <v>0</v>
      </c>
      <c r="H40" s="335">
        <v>763317.4000005722</v>
      </c>
    </row>
    <row r="41" spans="1:8" ht="15.75" x14ac:dyDescent="0.25">
      <c r="A41" s="353"/>
      <c r="B41" s="342"/>
      <c r="C41" s="343"/>
      <c r="D41" s="338"/>
      <c r="E41" s="335"/>
      <c r="F41" s="338"/>
      <c r="G41" s="338"/>
      <c r="H41" s="338"/>
    </row>
    <row r="42" spans="1:8" ht="15.75" x14ac:dyDescent="0.25">
      <c r="A42" s="353"/>
      <c r="B42" s="454" t="s">
        <v>306</v>
      </c>
      <c r="C42" s="455"/>
      <c r="D42" s="339">
        <v>0</v>
      </c>
      <c r="E42" s="339">
        <v>0</v>
      </c>
      <c r="F42" s="339">
        <v>0</v>
      </c>
      <c r="G42" s="339">
        <v>0</v>
      </c>
      <c r="H42" s="333">
        <v>0</v>
      </c>
    </row>
    <row r="43" spans="1:8" x14ac:dyDescent="0.25">
      <c r="A43" s="354"/>
      <c r="B43" s="450" t="s">
        <v>298</v>
      </c>
      <c r="C43" s="451"/>
      <c r="D43" s="334">
        <v>0</v>
      </c>
      <c r="E43" s="334">
        <v>0</v>
      </c>
      <c r="F43" s="334">
        <v>0</v>
      </c>
      <c r="G43" s="334">
        <v>0</v>
      </c>
      <c r="H43" s="335">
        <v>0</v>
      </c>
    </row>
    <row r="44" spans="1:8" x14ac:dyDescent="0.25">
      <c r="A44" s="354"/>
      <c r="B44" s="450" t="s">
        <v>299</v>
      </c>
      <c r="C44" s="451"/>
      <c r="D44" s="334">
        <v>0</v>
      </c>
      <c r="E44" s="334">
        <v>0</v>
      </c>
      <c r="F44" s="334">
        <v>0</v>
      </c>
      <c r="G44" s="334">
        <v>0</v>
      </c>
      <c r="H44" s="335">
        <v>0</v>
      </c>
    </row>
    <row r="45" spans="1:8" ht="15.75" x14ac:dyDescent="0.25">
      <c r="A45" s="353"/>
      <c r="B45" s="344"/>
      <c r="C45" s="345"/>
      <c r="D45" s="338"/>
      <c r="E45" s="335"/>
      <c r="F45" s="338"/>
      <c r="G45" s="338"/>
      <c r="H45" s="338"/>
    </row>
    <row r="46" spans="1:8" ht="15.75" x14ac:dyDescent="0.25">
      <c r="A46" s="353"/>
      <c r="B46" s="452" t="s">
        <v>307</v>
      </c>
      <c r="C46" s="453"/>
      <c r="D46" s="346">
        <v>0</v>
      </c>
      <c r="E46" s="346">
        <v>18856173808.400002</v>
      </c>
      <c r="F46" s="346">
        <v>1454219651.5800004</v>
      </c>
      <c r="G46" s="346">
        <v>0</v>
      </c>
      <c r="H46" s="346">
        <v>20310393459.980003</v>
      </c>
    </row>
    <row r="47" spans="1:8" x14ac:dyDescent="0.25">
      <c r="B47" s="324" t="s">
        <v>287</v>
      </c>
      <c r="D47" s="347"/>
      <c r="E47" s="347"/>
      <c r="H47" s="348"/>
    </row>
    <row r="54" spans="1:9" x14ac:dyDescent="0.25">
      <c r="I54" s="320"/>
    </row>
    <row r="59" spans="1:9" s="349" customFormat="1" x14ac:dyDescent="0.25">
      <c r="A59" s="355"/>
      <c r="B59" s="324"/>
      <c r="C59" s="324"/>
      <c r="D59" s="324"/>
      <c r="E59" s="324"/>
      <c r="F59" s="324"/>
      <c r="G59" s="324"/>
      <c r="H59" s="324"/>
    </row>
    <row r="60" spans="1:9" s="349" customFormat="1" x14ac:dyDescent="0.25">
      <c r="A60" s="355"/>
      <c r="B60" s="324"/>
      <c r="C60" s="324"/>
      <c r="D60" s="324"/>
      <c r="E60" s="324"/>
      <c r="F60" s="324"/>
      <c r="G60" s="324"/>
      <c r="H60" s="324"/>
    </row>
    <row r="61" spans="1:9" s="349" customFormat="1" x14ac:dyDescent="0.25">
      <c r="A61" s="355"/>
      <c r="B61" s="324"/>
      <c r="C61" s="324"/>
      <c r="D61" s="324"/>
      <c r="E61" s="324"/>
      <c r="F61" s="324"/>
      <c r="G61" s="324"/>
      <c r="H61" s="324"/>
    </row>
    <row r="62" spans="1:9" s="349" customFormat="1" x14ac:dyDescent="0.25">
      <c r="A62" s="355"/>
      <c r="B62" s="324"/>
      <c r="C62" s="324"/>
      <c r="D62" s="324"/>
      <c r="E62" s="324"/>
      <c r="F62" s="324"/>
      <c r="G62" s="324"/>
      <c r="H62" s="324"/>
    </row>
  </sheetData>
  <mergeCells count="37">
    <mergeCell ref="B8:C8"/>
    <mergeCell ref="B2:H2"/>
    <mergeCell ref="B3:H3"/>
    <mergeCell ref="B4:H4"/>
    <mergeCell ref="B5:C5"/>
    <mergeCell ref="B7:C7"/>
    <mergeCell ref="B27:C27"/>
    <mergeCell ref="B9:C9"/>
    <mergeCell ref="B10:C10"/>
    <mergeCell ref="B12:C12"/>
    <mergeCell ref="B13:C13"/>
    <mergeCell ref="B14:C14"/>
    <mergeCell ref="B19:C19"/>
    <mergeCell ref="B20:C20"/>
    <mergeCell ref="B21:C21"/>
    <mergeCell ref="B23:C23"/>
    <mergeCell ref="B24:C24"/>
    <mergeCell ref="B25:C25"/>
    <mergeCell ref="B29:C29"/>
    <mergeCell ref="B30:C30"/>
    <mergeCell ref="B31:C31"/>
    <mergeCell ref="B32:C32"/>
    <mergeCell ref="B34:C34"/>
    <mergeCell ref="H35:H36"/>
    <mergeCell ref="B44:C44"/>
    <mergeCell ref="B46:C46"/>
    <mergeCell ref="B37:C37"/>
    <mergeCell ref="B38:C38"/>
    <mergeCell ref="B39:C39"/>
    <mergeCell ref="B40:C40"/>
    <mergeCell ref="B42:C42"/>
    <mergeCell ref="B35:C36"/>
    <mergeCell ref="D35:D36"/>
    <mergeCell ref="E35:E36"/>
    <mergeCell ref="F35:F36"/>
    <mergeCell ref="G35:G36"/>
    <mergeCell ref="B43:C43"/>
  </mergeCells>
  <pageMargins left="0.7" right="0.7" top="0.75" bottom="0.75" header="0.3" footer="0.3"/>
  <pageSetup scale="61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C1:T99"/>
  <sheetViews>
    <sheetView showGridLines="0" topLeftCell="A34" zoomScale="80" zoomScaleNormal="80" zoomScalePageLayoutView="80" workbookViewId="0">
      <selection activeCell="K90" sqref="K90"/>
    </sheetView>
  </sheetViews>
  <sheetFormatPr baseColWidth="10" defaultColWidth="11.42578125" defaultRowHeight="12" x14ac:dyDescent="0.2"/>
  <cols>
    <col min="1" max="2" width="3.7109375" style="91" customWidth="1"/>
    <col min="3" max="6" width="1.7109375" style="91" customWidth="1"/>
    <col min="7" max="7" width="26.85546875" style="91" customWidth="1"/>
    <col min="8" max="8" width="18.42578125" style="91" customWidth="1"/>
    <col min="9" max="9" width="82" style="91" customWidth="1"/>
    <col min="10" max="10" width="22.42578125" style="92" customWidth="1"/>
    <col min="11" max="11" width="22.140625" style="91" customWidth="1"/>
    <col min="12" max="12" width="22" style="91" customWidth="1"/>
    <col min="13" max="13" width="18.42578125" style="91" bestFit="1" customWidth="1"/>
    <col min="14" max="14" width="20" style="91" bestFit="1" customWidth="1"/>
    <col min="15" max="15" width="17" style="91" bestFit="1" customWidth="1"/>
    <col min="16" max="16" width="18.140625" style="91" customWidth="1"/>
    <col min="17" max="17" width="14.42578125" style="91" bestFit="1" customWidth="1"/>
    <col min="18" max="18" width="13.42578125" style="91" bestFit="1" customWidth="1"/>
    <col min="19" max="16384" width="11.42578125" style="91"/>
  </cols>
  <sheetData>
    <row r="1" spans="3:15" ht="81" customHeight="1" x14ac:dyDescent="0.2">
      <c r="C1" s="475"/>
      <c r="D1" s="475"/>
      <c r="E1" s="475"/>
      <c r="F1" s="475"/>
      <c r="G1" s="475"/>
      <c r="H1" s="475"/>
      <c r="I1" s="475"/>
      <c r="J1" s="475"/>
      <c r="K1" s="475"/>
    </row>
    <row r="2" spans="3:15" ht="20.25" x14ac:dyDescent="0.3">
      <c r="C2" s="476" t="s">
        <v>38</v>
      </c>
      <c r="D2" s="477"/>
      <c r="E2" s="477"/>
      <c r="F2" s="477"/>
      <c r="G2" s="477"/>
      <c r="H2" s="477"/>
      <c r="I2" s="477"/>
      <c r="J2" s="477"/>
      <c r="K2" s="478"/>
    </row>
    <row r="3" spans="3:15" ht="18" x14ac:dyDescent="0.2">
      <c r="C3" s="479" t="s">
        <v>236</v>
      </c>
      <c r="D3" s="480"/>
      <c r="E3" s="480"/>
      <c r="F3" s="480"/>
      <c r="G3" s="480"/>
      <c r="H3" s="480"/>
      <c r="I3" s="480"/>
      <c r="J3" s="480"/>
      <c r="K3" s="481"/>
    </row>
    <row r="4" spans="3:15" ht="15.75" x14ac:dyDescent="0.2">
      <c r="C4" s="482" t="s">
        <v>260</v>
      </c>
      <c r="D4" s="483"/>
      <c r="E4" s="483"/>
      <c r="F4" s="483"/>
      <c r="G4" s="483"/>
      <c r="H4" s="483"/>
      <c r="I4" s="483"/>
      <c r="J4" s="483"/>
      <c r="K4" s="484"/>
    </row>
    <row r="5" spans="3:15" ht="9.75" customHeight="1" x14ac:dyDescent="0.2"/>
    <row r="6" spans="3:15" s="93" customFormat="1" ht="12" customHeight="1" x14ac:dyDescent="0.2">
      <c r="C6" s="485" t="s">
        <v>237</v>
      </c>
      <c r="D6" s="486"/>
      <c r="E6" s="486"/>
      <c r="F6" s="486"/>
      <c r="G6" s="487"/>
      <c r="H6" s="491" t="s">
        <v>238</v>
      </c>
      <c r="I6" s="491" t="s">
        <v>239</v>
      </c>
      <c r="J6" s="491" t="s">
        <v>240</v>
      </c>
      <c r="K6" s="491" t="s">
        <v>241</v>
      </c>
    </row>
    <row r="7" spans="3:15" s="93" customFormat="1" ht="15" customHeight="1" x14ac:dyDescent="0.2">
      <c r="C7" s="488"/>
      <c r="D7" s="489"/>
      <c r="E7" s="489"/>
      <c r="F7" s="489"/>
      <c r="G7" s="490"/>
      <c r="H7" s="492"/>
      <c r="I7" s="492"/>
      <c r="J7" s="492"/>
      <c r="K7" s="492"/>
    </row>
    <row r="8" spans="3:15" s="94" customFormat="1" ht="17.25" customHeight="1" x14ac:dyDescent="0.25">
      <c r="C8" s="488"/>
      <c r="D8" s="489"/>
      <c r="E8" s="489"/>
      <c r="F8" s="489"/>
      <c r="G8" s="490"/>
      <c r="H8" s="493"/>
      <c r="I8" s="493"/>
      <c r="J8" s="493"/>
      <c r="K8" s="493"/>
    </row>
    <row r="9" spans="3:15" ht="6" customHeight="1" x14ac:dyDescent="0.2">
      <c r="C9" s="95"/>
      <c r="D9" s="96"/>
      <c r="E9" s="96"/>
      <c r="F9" s="96"/>
      <c r="G9" s="97"/>
      <c r="H9" s="95"/>
      <c r="I9" s="98"/>
      <c r="J9" s="99"/>
      <c r="K9" s="98"/>
    </row>
    <row r="10" spans="3:15" x14ac:dyDescent="0.2">
      <c r="C10" s="100" t="s">
        <v>242</v>
      </c>
      <c r="D10" s="101"/>
      <c r="E10" s="101"/>
      <c r="F10" s="101"/>
      <c r="G10" s="102"/>
      <c r="H10" s="103"/>
      <c r="I10" s="104"/>
      <c r="J10" s="105"/>
      <c r="K10" s="104"/>
    </row>
    <row r="11" spans="3:15" ht="6" customHeight="1" x14ac:dyDescent="0.2">
      <c r="C11" s="103"/>
      <c r="D11" s="101"/>
      <c r="E11" s="101"/>
      <c r="F11" s="101"/>
      <c r="G11" s="102"/>
      <c r="H11" s="103"/>
      <c r="I11" s="104"/>
      <c r="J11" s="105"/>
      <c r="K11" s="104"/>
    </row>
    <row r="12" spans="3:15" x14ac:dyDescent="0.2">
      <c r="C12" s="103"/>
      <c r="D12" s="101"/>
      <c r="E12" s="106" t="s">
        <v>243</v>
      </c>
      <c r="F12" s="101"/>
      <c r="G12" s="102"/>
      <c r="I12" s="104"/>
      <c r="J12" s="107"/>
      <c r="K12" s="104"/>
      <c r="M12" s="108"/>
      <c r="O12" s="108"/>
    </row>
    <row r="13" spans="3:15" ht="6" customHeight="1" x14ac:dyDescent="0.2">
      <c r="C13" s="103"/>
      <c r="D13" s="101"/>
      <c r="E13" s="101"/>
      <c r="F13" s="101"/>
      <c r="G13" s="102"/>
      <c r="H13" s="103"/>
      <c r="I13" s="104"/>
      <c r="J13" s="105"/>
      <c r="K13" s="104"/>
    </row>
    <row r="14" spans="3:15" ht="6" customHeight="1" x14ac:dyDescent="0.2">
      <c r="C14" s="103"/>
      <c r="D14" s="101"/>
      <c r="E14" s="101"/>
      <c r="F14" s="101"/>
      <c r="G14" s="102"/>
      <c r="H14" s="103"/>
      <c r="I14" s="104"/>
      <c r="J14" s="105"/>
      <c r="K14" s="104"/>
    </row>
    <row r="15" spans="3:15" x14ac:dyDescent="0.2">
      <c r="C15" s="103"/>
      <c r="D15" s="101" t="s">
        <v>244</v>
      </c>
      <c r="E15" s="101"/>
      <c r="F15" s="101"/>
      <c r="G15" s="102"/>
      <c r="H15" s="103"/>
      <c r="I15" s="104"/>
      <c r="J15" s="105"/>
      <c r="K15" s="104"/>
    </row>
    <row r="16" spans="3:15" ht="6" customHeight="1" x14ac:dyDescent="0.2">
      <c r="C16" s="103"/>
      <c r="D16" s="101"/>
      <c r="E16" s="101"/>
      <c r="F16" s="101"/>
      <c r="G16" s="102"/>
      <c r="H16" s="103"/>
      <c r="I16" s="104"/>
      <c r="J16" s="140"/>
      <c r="K16" s="140"/>
    </row>
    <row r="17" spans="3:17" x14ac:dyDescent="0.2">
      <c r="C17" s="103"/>
      <c r="D17" s="101"/>
      <c r="E17" s="101" t="s">
        <v>245</v>
      </c>
      <c r="F17" s="101"/>
      <c r="G17" s="102"/>
      <c r="H17" s="103" t="s">
        <v>246</v>
      </c>
      <c r="I17" s="109" t="s">
        <v>247</v>
      </c>
      <c r="J17" s="140">
        <v>81044708.700000003</v>
      </c>
      <c r="K17" s="140">
        <v>7896049.9500000002</v>
      </c>
      <c r="M17" s="108"/>
      <c r="O17" s="111"/>
      <c r="P17" s="112"/>
    </row>
    <row r="18" spans="3:17" x14ac:dyDescent="0.2">
      <c r="C18" s="103"/>
      <c r="D18" s="101"/>
      <c r="E18" s="101"/>
      <c r="F18" s="101"/>
      <c r="G18" s="102"/>
      <c r="H18" s="103"/>
      <c r="I18" s="109"/>
      <c r="J18" s="140"/>
      <c r="K18" s="140"/>
      <c r="M18" s="108"/>
      <c r="O18" s="111"/>
      <c r="P18" s="112"/>
    </row>
    <row r="19" spans="3:17" x14ac:dyDescent="0.2">
      <c r="C19" s="103"/>
      <c r="D19" s="101"/>
      <c r="E19" s="101"/>
      <c r="F19" s="101"/>
      <c r="G19" s="102"/>
      <c r="H19" s="103"/>
      <c r="I19" s="109" t="s">
        <v>248</v>
      </c>
      <c r="J19" s="140"/>
      <c r="K19" s="140"/>
      <c r="O19" s="111"/>
      <c r="P19" s="112"/>
    </row>
    <row r="20" spans="3:17" x14ac:dyDescent="0.2">
      <c r="C20" s="103"/>
      <c r="D20" s="101"/>
      <c r="E20" s="101"/>
      <c r="F20" s="101"/>
      <c r="G20" s="102"/>
      <c r="H20" s="103" t="s">
        <v>246</v>
      </c>
      <c r="I20" s="109" t="s">
        <v>261</v>
      </c>
      <c r="J20" s="140">
        <v>38217909.479999997</v>
      </c>
      <c r="K20" s="140">
        <v>6859355.5</v>
      </c>
      <c r="O20" s="111"/>
      <c r="P20" s="112"/>
    </row>
    <row r="21" spans="3:17" x14ac:dyDescent="0.2">
      <c r="C21" s="103"/>
      <c r="D21" s="101"/>
      <c r="E21" s="101"/>
      <c r="F21" s="101"/>
      <c r="G21" s="102"/>
      <c r="H21" s="103"/>
      <c r="I21" s="109" t="s">
        <v>248</v>
      </c>
      <c r="J21" s="140"/>
      <c r="K21" s="140"/>
      <c r="M21" s="108"/>
      <c r="O21" s="111"/>
      <c r="P21" s="112"/>
    </row>
    <row r="22" spans="3:17" x14ac:dyDescent="0.2">
      <c r="C22" s="103"/>
      <c r="D22" s="101"/>
      <c r="E22" s="101"/>
      <c r="F22" s="101"/>
      <c r="G22" s="102"/>
      <c r="H22" s="103" t="s">
        <v>246</v>
      </c>
      <c r="I22" s="109" t="s">
        <v>262</v>
      </c>
      <c r="J22" s="140">
        <v>0</v>
      </c>
      <c r="K22" s="140">
        <v>1565646</v>
      </c>
      <c r="M22" s="108"/>
      <c r="O22" s="111"/>
      <c r="P22" s="112"/>
    </row>
    <row r="23" spans="3:17" x14ac:dyDescent="0.2">
      <c r="C23" s="103"/>
      <c r="D23" s="101"/>
      <c r="E23" s="101"/>
      <c r="F23" s="101"/>
      <c r="G23" s="102"/>
      <c r="H23" s="103"/>
      <c r="I23" s="109" t="s">
        <v>248</v>
      </c>
      <c r="J23" s="140"/>
      <c r="K23" s="140"/>
      <c r="M23" s="108"/>
      <c r="O23" s="111"/>
      <c r="P23" s="112"/>
    </row>
    <row r="24" spans="3:17" x14ac:dyDescent="0.2">
      <c r="C24" s="103"/>
      <c r="D24" s="101"/>
      <c r="E24" s="101"/>
      <c r="F24" s="101"/>
      <c r="G24" s="102"/>
      <c r="H24" s="103" t="s">
        <v>246</v>
      </c>
      <c r="I24" s="109" t="s">
        <v>263</v>
      </c>
      <c r="J24" s="140">
        <v>14077320.91</v>
      </c>
      <c r="K24" s="140">
        <v>0</v>
      </c>
      <c r="L24" s="108"/>
      <c r="M24" s="108"/>
      <c r="N24" s="112"/>
      <c r="O24" s="111"/>
      <c r="P24" s="135"/>
      <c r="Q24" s="112"/>
    </row>
    <row r="25" spans="3:17" x14ac:dyDescent="0.2">
      <c r="C25" s="103"/>
      <c r="D25" s="101"/>
      <c r="E25" s="101"/>
      <c r="F25" s="101"/>
      <c r="G25" s="102"/>
      <c r="H25" s="103"/>
      <c r="I25" s="109" t="s">
        <v>248</v>
      </c>
      <c r="J25" s="140"/>
      <c r="K25" s="140"/>
      <c r="M25" s="108"/>
      <c r="O25" s="111"/>
      <c r="P25" s="135"/>
    </row>
    <row r="26" spans="3:17" x14ac:dyDescent="0.2">
      <c r="C26" s="103"/>
      <c r="D26" s="101"/>
      <c r="E26" s="101"/>
      <c r="F26" s="101"/>
      <c r="G26" s="102"/>
      <c r="H26" s="103" t="s">
        <v>246</v>
      </c>
      <c r="I26" s="109" t="s">
        <v>264</v>
      </c>
      <c r="J26" s="140">
        <v>15789475.299999999</v>
      </c>
      <c r="K26" s="140">
        <v>0</v>
      </c>
      <c r="M26" s="108"/>
      <c r="N26" s="112"/>
      <c r="O26" s="111"/>
      <c r="P26" s="135"/>
      <c r="Q26" s="112"/>
    </row>
    <row r="27" spans="3:17" x14ac:dyDescent="0.2">
      <c r="C27" s="103"/>
      <c r="D27" s="101"/>
      <c r="E27" s="101"/>
      <c r="F27" s="101"/>
      <c r="G27" s="102"/>
      <c r="H27" s="103"/>
      <c r="I27" s="109" t="s">
        <v>248</v>
      </c>
      <c r="J27" s="140"/>
      <c r="K27" s="140"/>
      <c r="M27" s="108"/>
      <c r="O27" s="111"/>
      <c r="P27" s="135"/>
    </row>
    <row r="28" spans="3:17" x14ac:dyDescent="0.2">
      <c r="C28" s="103"/>
      <c r="D28" s="101"/>
      <c r="E28" s="101"/>
      <c r="F28" s="101"/>
      <c r="G28" s="102"/>
      <c r="H28" s="103" t="s">
        <v>246</v>
      </c>
      <c r="I28" s="109" t="s">
        <v>265</v>
      </c>
      <c r="J28" s="140">
        <v>4792422.3100000005</v>
      </c>
      <c r="K28" s="140">
        <v>0</v>
      </c>
      <c r="M28" s="108"/>
      <c r="O28" s="111"/>
      <c r="P28" s="135"/>
    </row>
    <row r="29" spans="3:17" x14ac:dyDescent="0.2">
      <c r="C29" s="103"/>
      <c r="D29" s="101"/>
      <c r="E29" s="101"/>
      <c r="F29" s="101"/>
      <c r="G29" s="102"/>
      <c r="H29" s="103"/>
      <c r="I29" s="109"/>
      <c r="J29" s="140"/>
      <c r="K29" s="140"/>
      <c r="M29" s="108"/>
      <c r="O29" s="111"/>
      <c r="P29" s="135"/>
    </row>
    <row r="30" spans="3:17" x14ac:dyDescent="0.2">
      <c r="C30" s="103"/>
      <c r="D30" s="101"/>
      <c r="E30" s="101"/>
      <c r="F30" s="101"/>
      <c r="G30" s="102"/>
      <c r="H30" s="103" t="s">
        <v>246</v>
      </c>
      <c r="I30" s="109" t="s">
        <v>234</v>
      </c>
      <c r="J30" s="140">
        <v>7802007</v>
      </c>
      <c r="K30" s="140">
        <v>0</v>
      </c>
      <c r="M30" s="108"/>
      <c r="N30" s="112"/>
      <c r="O30" s="111"/>
      <c r="P30" s="135"/>
      <c r="Q30" s="112"/>
    </row>
    <row r="31" spans="3:17" x14ac:dyDescent="0.2">
      <c r="C31" s="103"/>
      <c r="D31" s="101"/>
      <c r="E31" s="101"/>
      <c r="F31" s="101"/>
      <c r="G31" s="102"/>
      <c r="H31" s="103"/>
      <c r="I31" s="109"/>
      <c r="J31" s="140"/>
      <c r="K31" s="140"/>
      <c r="M31" s="108"/>
      <c r="N31" s="112"/>
      <c r="O31" s="111"/>
      <c r="P31" s="135"/>
      <c r="Q31" s="112"/>
    </row>
    <row r="32" spans="3:17" x14ac:dyDescent="0.2">
      <c r="C32" s="103"/>
      <c r="D32" s="101"/>
      <c r="E32" s="101"/>
      <c r="F32" s="101"/>
      <c r="G32" s="102"/>
      <c r="H32" s="103" t="s">
        <v>246</v>
      </c>
      <c r="I32" s="109" t="s">
        <v>235</v>
      </c>
      <c r="J32" s="140">
        <v>31998648</v>
      </c>
      <c r="K32" s="140">
        <v>0</v>
      </c>
      <c r="M32" s="108"/>
      <c r="O32" s="111"/>
      <c r="P32" s="112"/>
    </row>
    <row r="33" spans="3:20" x14ac:dyDescent="0.2">
      <c r="C33" s="103"/>
      <c r="D33" s="101"/>
      <c r="E33" s="101"/>
      <c r="F33" s="101"/>
      <c r="G33" s="102"/>
      <c r="H33" s="103"/>
      <c r="I33" s="109"/>
      <c r="J33" s="140"/>
      <c r="K33" s="140"/>
      <c r="M33" s="108"/>
      <c r="O33" s="111"/>
      <c r="P33" s="112"/>
    </row>
    <row r="34" spans="3:20" x14ac:dyDescent="0.2">
      <c r="C34" s="103"/>
      <c r="D34" s="101"/>
      <c r="E34" s="101"/>
      <c r="F34" s="101"/>
      <c r="G34" s="102"/>
      <c r="H34" s="103"/>
      <c r="I34" s="109"/>
      <c r="J34" s="105"/>
      <c r="K34" s="110"/>
      <c r="M34" s="108"/>
      <c r="O34" s="111"/>
      <c r="P34" s="112"/>
    </row>
    <row r="35" spans="3:20" ht="6" customHeight="1" x14ac:dyDescent="0.2">
      <c r="C35" s="103"/>
      <c r="D35" s="101"/>
      <c r="E35" s="101"/>
      <c r="F35" s="101"/>
      <c r="G35" s="102"/>
      <c r="H35" s="103"/>
      <c r="I35" s="104"/>
      <c r="J35" s="105"/>
      <c r="K35" s="104"/>
    </row>
    <row r="36" spans="3:20" x14ac:dyDescent="0.2">
      <c r="C36" s="103"/>
      <c r="D36" s="101"/>
      <c r="E36" s="101" t="s">
        <v>249</v>
      </c>
      <c r="F36" s="101"/>
      <c r="G36" s="102"/>
      <c r="H36" s="103"/>
      <c r="I36" s="104"/>
      <c r="J36" s="105"/>
      <c r="K36" s="104"/>
    </row>
    <row r="37" spans="3:20" x14ac:dyDescent="0.2">
      <c r="C37" s="103"/>
      <c r="D37" s="101"/>
      <c r="E37" s="101" t="s">
        <v>250</v>
      </c>
      <c r="F37" s="101"/>
      <c r="G37" s="102"/>
      <c r="H37" s="103"/>
      <c r="I37" s="104"/>
      <c r="J37" s="105"/>
      <c r="K37" s="104"/>
    </row>
    <row r="38" spans="3:20" ht="6" customHeight="1" x14ac:dyDescent="0.2">
      <c r="C38" s="103"/>
      <c r="D38" s="101"/>
      <c r="E38" s="101"/>
      <c r="F38" s="101"/>
      <c r="G38" s="102"/>
      <c r="H38" s="103"/>
      <c r="I38" s="104"/>
      <c r="J38" s="105"/>
      <c r="K38" s="104"/>
    </row>
    <row r="39" spans="3:20" x14ac:dyDescent="0.2">
      <c r="C39" s="103"/>
      <c r="D39" s="101" t="s">
        <v>251</v>
      </c>
      <c r="E39" s="101"/>
      <c r="F39" s="101"/>
      <c r="G39" s="102"/>
      <c r="H39" s="103"/>
      <c r="I39" s="104"/>
      <c r="J39" s="105"/>
      <c r="K39" s="104"/>
    </row>
    <row r="40" spans="3:20" ht="6" customHeight="1" x14ac:dyDescent="0.2">
      <c r="C40" s="103"/>
      <c r="D40" s="101"/>
      <c r="E40" s="101"/>
      <c r="F40" s="101"/>
      <c r="G40" s="102"/>
      <c r="H40" s="103"/>
      <c r="I40" s="104"/>
      <c r="J40" s="105"/>
      <c r="K40" s="104"/>
    </row>
    <row r="41" spans="3:20" x14ac:dyDescent="0.2">
      <c r="C41" s="103"/>
      <c r="D41" s="101"/>
      <c r="E41" s="101" t="s">
        <v>252</v>
      </c>
      <c r="F41" s="101"/>
      <c r="G41" s="102"/>
      <c r="H41" s="103"/>
      <c r="I41" s="104"/>
      <c r="J41" s="140">
        <v>0</v>
      </c>
      <c r="K41" s="140">
        <v>0</v>
      </c>
    </row>
    <row r="42" spans="3:20" x14ac:dyDescent="0.2">
      <c r="C42" s="103"/>
      <c r="D42" s="101"/>
      <c r="E42" s="101" t="s">
        <v>253</v>
      </c>
      <c r="F42" s="101"/>
      <c r="G42" s="102"/>
      <c r="H42" s="103"/>
      <c r="I42" s="104"/>
      <c r="J42" s="140">
        <v>0</v>
      </c>
      <c r="K42" s="140">
        <v>0</v>
      </c>
    </row>
    <row r="43" spans="3:20" x14ac:dyDescent="0.2">
      <c r="C43" s="103"/>
      <c r="D43" s="101"/>
      <c r="E43" s="101" t="s">
        <v>254</v>
      </c>
      <c r="F43" s="101"/>
      <c r="G43" s="102"/>
      <c r="H43" s="103"/>
      <c r="I43" s="104"/>
      <c r="J43" s="140">
        <v>0</v>
      </c>
      <c r="K43" s="140">
        <v>0</v>
      </c>
    </row>
    <row r="44" spans="3:20" x14ac:dyDescent="0.2">
      <c r="C44" s="103"/>
      <c r="D44" s="101"/>
      <c r="E44" s="101" t="s">
        <v>249</v>
      </c>
      <c r="F44" s="101"/>
      <c r="G44" s="102"/>
      <c r="H44" s="103"/>
      <c r="I44" s="104"/>
      <c r="J44" s="140">
        <v>0</v>
      </c>
      <c r="K44" s="140">
        <v>0</v>
      </c>
    </row>
    <row r="45" spans="3:20" x14ac:dyDescent="0.2">
      <c r="C45" s="103"/>
      <c r="D45" s="101"/>
      <c r="E45" s="101" t="s">
        <v>250</v>
      </c>
      <c r="F45" s="101"/>
      <c r="G45" s="102"/>
      <c r="H45" s="103"/>
      <c r="I45" s="104"/>
      <c r="J45" s="140">
        <v>0</v>
      </c>
      <c r="K45" s="140">
        <v>0</v>
      </c>
      <c r="P45" s="108"/>
    </row>
    <row r="46" spans="3:20" ht="6" customHeight="1" x14ac:dyDescent="0.2">
      <c r="C46" s="103"/>
      <c r="D46" s="101"/>
      <c r="E46" s="101"/>
      <c r="F46" s="101"/>
      <c r="G46" s="102"/>
      <c r="H46" s="103"/>
      <c r="I46" s="104"/>
      <c r="J46" s="105"/>
      <c r="K46" s="104"/>
    </row>
    <row r="47" spans="3:20" x14ac:dyDescent="0.2">
      <c r="C47" s="103"/>
      <c r="D47" s="113" t="s">
        <v>255</v>
      </c>
      <c r="E47" s="101"/>
      <c r="F47" s="101"/>
      <c r="G47" s="102"/>
      <c r="H47" s="103"/>
      <c r="I47" s="104"/>
      <c r="J47" s="159">
        <f>SUM(J17:J46)</f>
        <v>193722491.70000002</v>
      </c>
      <c r="K47" s="159">
        <f>SUM(K17:K46)</f>
        <v>16321051.449999999</v>
      </c>
      <c r="L47" s="116"/>
      <c r="N47" s="112"/>
    </row>
    <row r="48" spans="3:20" ht="6" customHeight="1" x14ac:dyDescent="0.2">
      <c r="C48" s="103"/>
      <c r="D48" s="101"/>
      <c r="E48" s="101"/>
      <c r="F48" s="101"/>
      <c r="G48" s="102"/>
      <c r="H48" s="103"/>
      <c r="I48" s="104"/>
      <c r="J48" s="105"/>
      <c r="K48" s="104"/>
      <c r="M48" s="92"/>
      <c r="N48" s="92"/>
      <c r="O48" s="92"/>
      <c r="P48" s="92"/>
      <c r="Q48" s="92"/>
      <c r="R48" s="92"/>
      <c r="S48" s="92"/>
      <c r="T48" s="92"/>
    </row>
    <row r="49" spans="3:20" x14ac:dyDescent="0.2">
      <c r="C49" s="103"/>
      <c r="D49" s="101"/>
      <c r="E49" s="106" t="s">
        <v>256</v>
      </c>
      <c r="F49" s="101"/>
      <c r="G49" s="102"/>
      <c r="H49" s="103"/>
      <c r="I49" s="104"/>
      <c r="J49" s="105"/>
      <c r="K49" s="104"/>
      <c r="M49" s="92"/>
      <c r="N49" s="92"/>
      <c r="O49" s="92"/>
      <c r="P49" s="92"/>
      <c r="Q49" s="92"/>
      <c r="R49" s="92"/>
      <c r="S49" s="92"/>
      <c r="T49" s="92"/>
    </row>
    <row r="50" spans="3:20" ht="6" customHeight="1" x14ac:dyDescent="0.2">
      <c r="C50" s="103"/>
      <c r="D50" s="101"/>
      <c r="E50" s="101"/>
      <c r="F50" s="101"/>
      <c r="G50" s="102"/>
      <c r="H50" s="103"/>
      <c r="I50" s="104"/>
      <c r="J50" s="105"/>
      <c r="K50" s="104"/>
      <c r="M50" s="92"/>
      <c r="N50" s="92"/>
      <c r="O50" s="92"/>
      <c r="P50" s="92"/>
      <c r="Q50" s="92"/>
      <c r="R50" s="92"/>
      <c r="S50" s="92"/>
      <c r="T50" s="92"/>
    </row>
    <row r="51" spans="3:20" x14ac:dyDescent="0.2">
      <c r="C51" s="103"/>
      <c r="D51" s="101" t="s">
        <v>244</v>
      </c>
      <c r="E51" s="101"/>
      <c r="F51" s="101"/>
      <c r="G51" s="102"/>
      <c r="H51" s="103"/>
      <c r="I51" s="104"/>
      <c r="J51" s="105"/>
      <c r="K51" s="104"/>
      <c r="M51" s="92"/>
      <c r="N51" s="92"/>
      <c r="O51" s="92"/>
      <c r="P51" s="117"/>
      <c r="Q51" s="92"/>
      <c r="R51" s="92"/>
      <c r="S51" s="92"/>
      <c r="T51" s="92"/>
    </row>
    <row r="52" spans="3:20" ht="6" customHeight="1" x14ac:dyDescent="0.2">
      <c r="C52" s="103"/>
      <c r="D52" s="101"/>
      <c r="E52" s="101"/>
      <c r="F52" s="101"/>
      <c r="G52" s="102"/>
      <c r="H52" s="103"/>
      <c r="I52" s="104"/>
      <c r="J52" s="105"/>
      <c r="K52" s="104"/>
      <c r="M52" s="92"/>
      <c r="N52" s="92"/>
      <c r="O52" s="92"/>
      <c r="P52" s="92"/>
      <c r="Q52" s="92"/>
      <c r="R52" s="92"/>
      <c r="S52" s="92"/>
      <c r="T52" s="92"/>
    </row>
    <row r="53" spans="3:20" x14ac:dyDescent="0.2">
      <c r="C53" s="103"/>
      <c r="D53" s="101"/>
      <c r="E53" s="101" t="s">
        <v>245</v>
      </c>
      <c r="F53" s="101"/>
      <c r="G53" s="102"/>
      <c r="H53" s="103"/>
      <c r="I53" s="104"/>
      <c r="J53" s="105"/>
      <c r="K53" s="118"/>
      <c r="M53" s="92"/>
      <c r="N53" s="92"/>
      <c r="O53" s="92"/>
      <c r="P53" s="117"/>
      <c r="Q53" s="92"/>
      <c r="R53" s="92"/>
      <c r="S53" s="92"/>
      <c r="T53" s="92"/>
    </row>
    <row r="54" spans="3:20" x14ac:dyDescent="0.2">
      <c r="C54" s="103"/>
      <c r="D54" s="101"/>
      <c r="E54" s="101"/>
      <c r="F54" s="101"/>
      <c r="G54" s="102"/>
      <c r="H54" s="103" t="s">
        <v>246</v>
      </c>
      <c r="I54" s="109" t="s">
        <v>247</v>
      </c>
      <c r="J54" s="140">
        <v>405213275.71000004</v>
      </c>
      <c r="K54" s="140">
        <v>963714047.03999996</v>
      </c>
      <c r="M54" s="117"/>
      <c r="N54" s="117"/>
      <c r="O54" s="111"/>
      <c r="P54" s="112"/>
      <c r="Q54" s="92"/>
      <c r="R54" s="92"/>
      <c r="S54" s="92"/>
      <c r="T54" s="92"/>
    </row>
    <row r="55" spans="3:20" x14ac:dyDescent="0.2">
      <c r="C55" s="103"/>
      <c r="D55" s="101"/>
      <c r="E55" s="101"/>
      <c r="F55" s="101"/>
      <c r="G55" s="102"/>
      <c r="H55" s="103"/>
      <c r="I55" s="109"/>
      <c r="J55" s="140"/>
      <c r="K55" s="140"/>
      <c r="M55" s="117"/>
      <c r="N55" s="117"/>
      <c r="O55" s="92"/>
      <c r="P55" s="117"/>
      <c r="Q55" s="92"/>
      <c r="R55" s="92"/>
      <c r="S55" s="92"/>
      <c r="T55" s="92"/>
    </row>
    <row r="56" spans="3:20" x14ac:dyDescent="0.2">
      <c r="C56" s="103"/>
      <c r="D56" s="101"/>
      <c r="E56" s="101"/>
      <c r="F56" s="101"/>
      <c r="G56" s="102"/>
      <c r="H56" s="103"/>
      <c r="I56" s="109" t="s">
        <v>248</v>
      </c>
      <c r="J56" s="140"/>
      <c r="K56" s="140"/>
      <c r="M56" s="117"/>
      <c r="N56" s="117"/>
      <c r="O56" s="92"/>
      <c r="P56" s="92"/>
      <c r="Q56" s="92"/>
      <c r="R56" s="92"/>
      <c r="S56" s="92"/>
      <c r="T56" s="92"/>
    </row>
    <row r="57" spans="3:20" x14ac:dyDescent="0.2">
      <c r="C57" s="103"/>
      <c r="D57" s="101"/>
      <c r="E57" s="101"/>
      <c r="F57" s="101"/>
      <c r="G57" s="102"/>
      <c r="H57" s="103" t="s">
        <v>246</v>
      </c>
      <c r="I57" s="109" t="s">
        <v>261</v>
      </c>
      <c r="J57" s="140">
        <v>595562170.44558442</v>
      </c>
      <c r="K57" s="140">
        <v>814617440</v>
      </c>
      <c r="L57" s="112"/>
      <c r="M57" s="117"/>
      <c r="N57" s="117"/>
      <c r="O57" s="111"/>
      <c r="P57" s="112"/>
      <c r="Q57" s="92"/>
      <c r="R57" s="92"/>
      <c r="S57" s="92"/>
      <c r="T57" s="92"/>
    </row>
    <row r="58" spans="3:20" x14ac:dyDescent="0.2">
      <c r="C58" s="103"/>
      <c r="D58" s="101"/>
      <c r="E58" s="101"/>
      <c r="F58" s="101"/>
      <c r="G58" s="102"/>
      <c r="H58" s="103"/>
      <c r="I58" s="109" t="s">
        <v>248</v>
      </c>
      <c r="J58" s="140"/>
      <c r="K58" s="140"/>
      <c r="M58" s="117"/>
      <c r="N58" s="117"/>
      <c r="O58" s="92"/>
      <c r="P58" s="117"/>
      <c r="Q58" s="92"/>
      <c r="R58" s="92"/>
      <c r="S58" s="92"/>
      <c r="T58" s="92"/>
    </row>
    <row r="59" spans="3:20" x14ac:dyDescent="0.2">
      <c r="C59" s="103"/>
      <c r="D59" s="101"/>
      <c r="E59" s="101"/>
      <c r="F59" s="101"/>
      <c r="G59" s="102"/>
      <c r="H59" s="103"/>
      <c r="I59" s="109" t="s">
        <v>262</v>
      </c>
      <c r="J59" s="140">
        <v>0</v>
      </c>
      <c r="K59" s="140">
        <v>185936202.31999999</v>
      </c>
      <c r="M59" s="117"/>
      <c r="N59" s="117"/>
      <c r="O59" s="92"/>
      <c r="P59" s="117"/>
      <c r="Q59" s="92"/>
      <c r="R59" s="92"/>
      <c r="S59" s="92"/>
      <c r="T59" s="92"/>
    </row>
    <row r="60" spans="3:20" x14ac:dyDescent="0.2">
      <c r="C60" s="103"/>
      <c r="D60" s="101"/>
      <c r="E60" s="101"/>
      <c r="F60" s="101"/>
      <c r="G60" s="102"/>
      <c r="H60" s="103"/>
      <c r="I60" s="109" t="s">
        <v>248</v>
      </c>
      <c r="J60" s="140"/>
      <c r="K60" s="140"/>
      <c r="M60" s="117"/>
      <c r="N60" s="117"/>
      <c r="O60" s="92"/>
      <c r="P60" s="117"/>
      <c r="Q60" s="92"/>
      <c r="R60" s="92"/>
      <c r="S60" s="92"/>
      <c r="T60" s="92"/>
    </row>
    <row r="61" spans="3:20" x14ac:dyDescent="0.2">
      <c r="C61" s="103"/>
      <c r="D61" s="101"/>
      <c r="E61" s="101"/>
      <c r="F61" s="101"/>
      <c r="G61" s="102"/>
      <c r="H61" s="103" t="s">
        <v>246</v>
      </c>
      <c r="I61" s="109" t="s">
        <v>263</v>
      </c>
      <c r="J61" s="140">
        <v>219371558.34683481</v>
      </c>
      <c r="K61" s="140">
        <v>0</v>
      </c>
      <c r="M61" s="117"/>
      <c r="N61" s="117"/>
      <c r="O61" s="92"/>
      <c r="P61" s="117"/>
      <c r="Q61" s="92"/>
      <c r="R61" s="92"/>
      <c r="S61" s="92"/>
      <c r="T61" s="92"/>
    </row>
    <row r="62" spans="3:20" x14ac:dyDescent="0.2">
      <c r="C62" s="103"/>
      <c r="D62" s="101"/>
      <c r="E62" s="101"/>
      <c r="F62" s="101"/>
      <c r="G62" s="102"/>
      <c r="H62" s="103"/>
      <c r="I62" s="109" t="s">
        <v>248</v>
      </c>
      <c r="J62" s="140"/>
      <c r="K62" s="140"/>
      <c r="M62" s="117"/>
      <c r="N62" s="117"/>
      <c r="O62" s="92"/>
      <c r="P62" s="117"/>
      <c r="Q62" s="92"/>
      <c r="R62" s="92"/>
      <c r="S62" s="92"/>
      <c r="T62" s="92"/>
    </row>
    <row r="63" spans="3:20" x14ac:dyDescent="0.2">
      <c r="C63" s="103"/>
      <c r="D63" s="101"/>
      <c r="E63" s="101"/>
      <c r="F63" s="101"/>
      <c r="G63" s="102"/>
      <c r="H63" s="103" t="s">
        <v>246</v>
      </c>
      <c r="I63" s="109" t="s">
        <v>266</v>
      </c>
      <c r="J63" s="140">
        <v>246052626.79334113</v>
      </c>
      <c r="K63" s="140">
        <v>0</v>
      </c>
      <c r="M63" s="117"/>
      <c r="N63" s="117"/>
      <c r="O63" s="92"/>
      <c r="P63" s="117"/>
      <c r="Q63" s="92"/>
      <c r="R63" s="92"/>
      <c r="S63" s="92"/>
      <c r="T63" s="92"/>
    </row>
    <row r="64" spans="3:20" x14ac:dyDescent="0.2">
      <c r="C64" s="103"/>
      <c r="D64" s="101"/>
      <c r="E64" s="101"/>
      <c r="F64" s="101"/>
      <c r="G64" s="102"/>
      <c r="H64" s="103"/>
      <c r="I64" s="109" t="s">
        <v>248</v>
      </c>
      <c r="J64" s="140"/>
      <c r="K64" s="140"/>
      <c r="M64" s="117"/>
      <c r="N64" s="117"/>
      <c r="O64" s="92"/>
      <c r="P64" s="117"/>
      <c r="Q64" s="92"/>
      <c r="R64" s="92"/>
      <c r="S64" s="92"/>
      <c r="T64" s="92"/>
    </row>
    <row r="65" spans="3:20" x14ac:dyDescent="0.2">
      <c r="C65" s="103"/>
      <c r="D65" s="101"/>
      <c r="E65" s="101"/>
      <c r="F65" s="101"/>
      <c r="G65" s="102"/>
      <c r="H65" s="103" t="s">
        <v>246</v>
      </c>
      <c r="I65" s="109" t="s">
        <v>265</v>
      </c>
      <c r="J65" s="140">
        <v>74681905.584239691</v>
      </c>
      <c r="K65" s="140">
        <v>0</v>
      </c>
      <c r="M65" s="117"/>
      <c r="N65" s="117"/>
      <c r="O65" s="92"/>
      <c r="P65" s="117"/>
      <c r="Q65" s="92"/>
      <c r="R65" s="92"/>
      <c r="S65" s="92"/>
      <c r="T65" s="92"/>
    </row>
    <row r="66" spans="3:20" x14ac:dyDescent="0.2">
      <c r="C66" s="103"/>
      <c r="D66" s="101"/>
      <c r="E66" s="101"/>
      <c r="F66" s="101"/>
      <c r="G66" s="102"/>
      <c r="H66" s="103"/>
      <c r="I66" s="109"/>
      <c r="J66" s="140"/>
      <c r="K66" s="140"/>
      <c r="M66" s="117"/>
      <c r="N66" s="117"/>
      <c r="O66" s="92"/>
      <c r="P66" s="117"/>
      <c r="Q66" s="92"/>
      <c r="R66" s="92"/>
      <c r="S66" s="92"/>
      <c r="T66" s="92"/>
    </row>
    <row r="67" spans="3:20" x14ac:dyDescent="0.2">
      <c r="C67" s="103"/>
      <c r="D67" s="101"/>
      <c r="E67" s="101"/>
      <c r="F67" s="101"/>
      <c r="G67" s="102"/>
      <c r="H67" s="103" t="s">
        <v>246</v>
      </c>
      <c r="I67" s="109" t="s">
        <v>234</v>
      </c>
      <c r="J67" s="140">
        <v>57916882.801253691</v>
      </c>
      <c r="K67" s="140">
        <v>0</v>
      </c>
      <c r="M67" s="117"/>
      <c r="N67" s="117"/>
      <c r="O67" s="111"/>
      <c r="P67" s="112"/>
      <c r="Q67" s="92"/>
      <c r="R67" s="92"/>
      <c r="S67" s="92"/>
      <c r="T67" s="92"/>
    </row>
    <row r="68" spans="3:20" x14ac:dyDescent="0.2">
      <c r="C68" s="103"/>
      <c r="D68" s="101"/>
      <c r="E68" s="101"/>
      <c r="F68" s="101"/>
      <c r="G68" s="102"/>
      <c r="H68" s="103"/>
      <c r="I68" s="109"/>
      <c r="J68" s="140"/>
      <c r="K68" s="140"/>
      <c r="M68" s="117"/>
      <c r="N68" s="117"/>
      <c r="O68" s="92"/>
      <c r="P68" s="117"/>
      <c r="Q68" s="92"/>
      <c r="R68" s="92"/>
      <c r="S68" s="92"/>
      <c r="T68" s="92"/>
    </row>
    <row r="69" spans="3:20" ht="12" customHeight="1" x14ac:dyDescent="0.2">
      <c r="C69" s="103"/>
      <c r="D69" s="101"/>
      <c r="E69" s="101"/>
      <c r="F69" s="101"/>
      <c r="G69" s="102"/>
      <c r="H69" s="103" t="s">
        <v>246</v>
      </c>
      <c r="I69" s="109" t="s">
        <v>235</v>
      </c>
      <c r="J69" s="140">
        <v>14544832</v>
      </c>
      <c r="K69" s="140">
        <v>0</v>
      </c>
      <c r="M69" s="117"/>
      <c r="N69" s="117"/>
      <c r="O69" s="111"/>
      <c r="P69" s="112"/>
      <c r="Q69" s="92"/>
      <c r="R69" s="92"/>
      <c r="S69" s="92"/>
      <c r="T69" s="92"/>
    </row>
    <row r="70" spans="3:20" ht="12" customHeight="1" x14ac:dyDescent="0.2">
      <c r="C70" s="103"/>
      <c r="D70" s="101"/>
      <c r="E70" s="101"/>
      <c r="F70" s="101"/>
      <c r="G70" s="102"/>
      <c r="H70" s="103"/>
      <c r="I70" s="109"/>
      <c r="J70" s="105"/>
      <c r="K70" s="110"/>
      <c r="M70" s="117"/>
      <c r="N70" s="117"/>
      <c r="O70" s="92"/>
      <c r="P70" s="117"/>
      <c r="Q70" s="92"/>
      <c r="R70" s="92"/>
      <c r="S70" s="92"/>
      <c r="T70" s="92"/>
    </row>
    <row r="71" spans="3:20" x14ac:dyDescent="0.2">
      <c r="C71" s="103"/>
      <c r="D71" s="101"/>
      <c r="E71" s="101" t="s">
        <v>249</v>
      </c>
      <c r="F71" s="101"/>
      <c r="G71" s="102"/>
      <c r="H71" s="103"/>
      <c r="I71" s="104"/>
      <c r="J71" s="105"/>
      <c r="K71" s="110"/>
      <c r="M71" s="117"/>
      <c r="N71" s="117"/>
      <c r="O71" s="92"/>
      <c r="P71" s="117"/>
      <c r="Q71" s="92"/>
      <c r="R71" s="92"/>
      <c r="S71" s="92"/>
      <c r="T71" s="92"/>
    </row>
    <row r="72" spans="3:20" x14ac:dyDescent="0.2">
      <c r="C72" s="103"/>
      <c r="D72" s="101"/>
      <c r="E72" s="101" t="s">
        <v>250</v>
      </c>
      <c r="F72" s="101"/>
      <c r="G72" s="102"/>
      <c r="H72" s="103"/>
      <c r="I72" s="104"/>
      <c r="J72" s="105"/>
      <c r="K72" s="110"/>
      <c r="M72" s="117"/>
      <c r="N72" s="117"/>
      <c r="O72" s="92"/>
      <c r="P72" s="117"/>
      <c r="Q72" s="92"/>
      <c r="R72" s="92"/>
      <c r="S72" s="92"/>
      <c r="T72" s="92"/>
    </row>
    <row r="73" spans="3:20" ht="6" customHeight="1" x14ac:dyDescent="0.2">
      <c r="C73" s="103"/>
      <c r="D73" s="101"/>
      <c r="E73" s="101"/>
      <c r="F73" s="101"/>
      <c r="G73" s="102"/>
      <c r="H73" s="103"/>
      <c r="I73" s="104"/>
      <c r="J73" s="105"/>
      <c r="K73" s="110"/>
      <c r="M73" s="92"/>
      <c r="N73" s="92"/>
      <c r="O73" s="92"/>
      <c r="P73" s="117"/>
      <c r="Q73" s="92"/>
      <c r="R73" s="92"/>
      <c r="S73" s="92"/>
      <c r="T73" s="92"/>
    </row>
    <row r="74" spans="3:20" x14ac:dyDescent="0.2">
      <c r="C74" s="103"/>
      <c r="D74" s="101" t="s">
        <v>251</v>
      </c>
      <c r="E74" s="101"/>
      <c r="F74" s="101"/>
      <c r="G74" s="102"/>
      <c r="H74" s="103"/>
      <c r="I74" s="104"/>
      <c r="J74" s="105"/>
      <c r="K74" s="110"/>
      <c r="M74" s="92"/>
      <c r="N74" s="92"/>
      <c r="O74" s="92"/>
      <c r="P74" s="117"/>
      <c r="Q74" s="92"/>
      <c r="R74" s="92"/>
      <c r="S74" s="92"/>
      <c r="T74" s="92"/>
    </row>
    <row r="75" spans="3:20" x14ac:dyDescent="0.2">
      <c r="C75" s="103"/>
      <c r="D75" s="101"/>
      <c r="E75" s="101" t="s">
        <v>252</v>
      </c>
      <c r="F75" s="101"/>
      <c r="G75" s="102"/>
      <c r="H75" s="103"/>
      <c r="I75" s="104"/>
      <c r="J75" s="140">
        <v>0</v>
      </c>
      <c r="K75" s="140">
        <v>0</v>
      </c>
      <c r="M75" s="92"/>
      <c r="N75" s="92"/>
      <c r="O75" s="92"/>
      <c r="P75" s="117"/>
      <c r="Q75" s="92"/>
      <c r="R75" s="92"/>
      <c r="S75" s="92"/>
      <c r="T75" s="92"/>
    </row>
    <row r="76" spans="3:20" x14ac:dyDescent="0.2">
      <c r="C76" s="103"/>
      <c r="D76" s="101"/>
      <c r="E76" s="101" t="s">
        <v>253</v>
      </c>
      <c r="F76" s="101"/>
      <c r="G76" s="102"/>
      <c r="H76" s="103"/>
      <c r="I76" s="104"/>
      <c r="J76" s="140">
        <v>0</v>
      </c>
      <c r="K76" s="140">
        <v>0</v>
      </c>
      <c r="M76" s="92"/>
      <c r="N76" s="92"/>
      <c r="O76" s="92"/>
      <c r="P76" s="117"/>
      <c r="Q76" s="92"/>
      <c r="R76" s="92"/>
      <c r="S76" s="92"/>
      <c r="T76" s="92"/>
    </row>
    <row r="77" spans="3:20" x14ac:dyDescent="0.2">
      <c r="C77" s="103"/>
      <c r="D77" s="101"/>
      <c r="E77" s="101" t="s">
        <v>254</v>
      </c>
      <c r="F77" s="101"/>
      <c r="G77" s="102"/>
      <c r="H77" s="103"/>
      <c r="I77" s="104"/>
      <c r="J77" s="140">
        <v>0</v>
      </c>
      <c r="K77" s="140">
        <v>0</v>
      </c>
      <c r="M77" s="92"/>
      <c r="N77" s="92"/>
      <c r="O77" s="92"/>
      <c r="P77" s="117"/>
      <c r="Q77" s="92"/>
      <c r="R77" s="92"/>
      <c r="S77" s="92"/>
      <c r="T77" s="92"/>
    </row>
    <row r="78" spans="3:20" x14ac:dyDescent="0.2">
      <c r="C78" s="103"/>
      <c r="D78" s="101"/>
      <c r="E78" s="101" t="s">
        <v>249</v>
      </c>
      <c r="F78" s="101"/>
      <c r="G78" s="102"/>
      <c r="H78" s="103"/>
      <c r="I78" s="104"/>
      <c r="J78" s="140">
        <v>0</v>
      </c>
      <c r="K78" s="140">
        <v>0</v>
      </c>
      <c r="M78" s="92"/>
      <c r="N78" s="92"/>
      <c r="O78" s="92"/>
      <c r="P78" s="117"/>
      <c r="Q78" s="92"/>
      <c r="R78" s="92"/>
      <c r="S78" s="92"/>
      <c r="T78" s="92"/>
    </row>
    <row r="79" spans="3:20" x14ac:dyDescent="0.2">
      <c r="C79" s="103"/>
      <c r="D79" s="101"/>
      <c r="E79" s="101" t="s">
        <v>250</v>
      </c>
      <c r="F79" s="101"/>
      <c r="G79" s="102"/>
      <c r="H79" s="103"/>
      <c r="I79" s="104"/>
      <c r="J79" s="140">
        <v>0</v>
      </c>
      <c r="K79" s="140">
        <v>0</v>
      </c>
      <c r="M79" s="92"/>
      <c r="N79" s="92"/>
      <c r="O79" s="92"/>
      <c r="P79" s="117"/>
      <c r="Q79" s="92"/>
      <c r="R79" s="92"/>
      <c r="S79" s="92"/>
      <c r="T79" s="92"/>
    </row>
    <row r="80" spans="3:20" ht="6" customHeight="1" x14ac:dyDescent="0.2">
      <c r="C80" s="103"/>
      <c r="D80" s="101"/>
      <c r="E80" s="101"/>
      <c r="F80" s="101"/>
      <c r="G80" s="102"/>
      <c r="H80" s="103"/>
      <c r="I80" s="104"/>
      <c r="J80" s="114"/>
      <c r="K80" s="115"/>
      <c r="M80" s="92"/>
      <c r="N80" s="92"/>
      <c r="O80" s="92"/>
      <c r="P80" s="117"/>
      <c r="Q80" s="92"/>
      <c r="R80" s="92"/>
      <c r="S80" s="92"/>
      <c r="T80" s="92"/>
    </row>
    <row r="81" spans="3:20" x14ac:dyDescent="0.2">
      <c r="C81" s="103"/>
      <c r="D81" s="113" t="s">
        <v>257</v>
      </c>
      <c r="E81" s="101"/>
      <c r="F81" s="101"/>
      <c r="G81" s="102"/>
      <c r="H81" s="103"/>
      <c r="I81" s="104"/>
      <c r="J81" s="119">
        <f>SUM(J54:J79)</f>
        <v>1613343251.6812539</v>
      </c>
      <c r="K81" s="119">
        <f>SUM(K54:K79)</f>
        <v>1964267689.3599999</v>
      </c>
      <c r="L81" s="112"/>
      <c r="M81" s="117"/>
      <c r="N81" s="111"/>
      <c r="O81" s="92"/>
      <c r="P81" s="117"/>
      <c r="Q81" s="92"/>
      <c r="R81" s="92"/>
      <c r="S81" s="92"/>
      <c r="T81" s="92"/>
    </row>
    <row r="82" spans="3:20" ht="6" customHeight="1" x14ac:dyDescent="0.2">
      <c r="C82" s="103"/>
      <c r="D82" s="101"/>
      <c r="E82" s="101"/>
      <c r="F82" s="101"/>
      <c r="G82" s="102"/>
      <c r="H82" s="103"/>
      <c r="I82" s="104"/>
      <c r="J82" s="105"/>
      <c r="K82" s="110"/>
      <c r="M82" s="92"/>
      <c r="N82" s="92"/>
      <c r="O82" s="92"/>
      <c r="P82" s="117"/>
      <c r="Q82" s="92"/>
      <c r="R82" s="92"/>
      <c r="S82" s="92"/>
      <c r="T82" s="92"/>
    </row>
    <row r="83" spans="3:20" x14ac:dyDescent="0.2">
      <c r="C83" s="100" t="s">
        <v>258</v>
      </c>
      <c r="D83" s="101"/>
      <c r="E83" s="101"/>
      <c r="F83" s="101"/>
      <c r="G83" s="102"/>
      <c r="H83" s="103"/>
      <c r="I83" s="104"/>
      <c r="J83" s="105"/>
      <c r="K83" s="110"/>
      <c r="M83" s="92"/>
      <c r="N83" s="92"/>
      <c r="O83" s="92"/>
      <c r="P83" s="117"/>
      <c r="Q83" s="92"/>
      <c r="R83" s="92"/>
      <c r="S83" s="92"/>
      <c r="T83" s="92"/>
    </row>
    <row r="84" spans="3:20" ht="6" customHeight="1" x14ac:dyDescent="0.2">
      <c r="C84" s="103"/>
      <c r="D84" s="101"/>
      <c r="E84" s="101"/>
      <c r="F84" s="101"/>
      <c r="G84" s="102"/>
      <c r="H84" s="103"/>
      <c r="I84" s="104"/>
      <c r="J84" s="140"/>
      <c r="K84" s="140"/>
      <c r="M84" s="92"/>
      <c r="N84" s="92"/>
      <c r="O84" s="92"/>
      <c r="P84" s="117"/>
      <c r="Q84" s="92"/>
      <c r="R84" s="92"/>
      <c r="S84" s="92"/>
      <c r="T84" s="92"/>
    </row>
    <row r="85" spans="3:20" x14ac:dyDescent="0.2">
      <c r="C85" s="100"/>
      <c r="D85" s="101" t="s">
        <v>258</v>
      </c>
      <c r="E85" s="101"/>
      <c r="F85" s="101"/>
      <c r="G85" s="102"/>
      <c r="H85" s="103"/>
      <c r="I85" s="104"/>
      <c r="J85" s="140">
        <v>464751959.29874587</v>
      </c>
      <c r="K85" s="140">
        <v>513960515.13999993</v>
      </c>
      <c r="M85" s="92"/>
      <c r="N85" s="92"/>
      <c r="O85" s="92"/>
      <c r="P85" s="117"/>
      <c r="Q85" s="92"/>
      <c r="R85" s="92"/>
      <c r="S85" s="92"/>
      <c r="T85" s="92"/>
    </row>
    <row r="86" spans="3:20" ht="6" customHeight="1" x14ac:dyDescent="0.2">
      <c r="C86" s="103"/>
      <c r="D86" s="101"/>
      <c r="E86" s="101"/>
      <c r="F86" s="101"/>
      <c r="G86" s="102"/>
      <c r="H86" s="103"/>
      <c r="I86" s="104"/>
      <c r="J86" s="105"/>
      <c r="K86" s="105"/>
      <c r="M86" s="92"/>
      <c r="N86" s="92"/>
      <c r="O86" s="92"/>
      <c r="P86" s="117"/>
      <c r="Q86" s="92"/>
      <c r="R86" s="92"/>
      <c r="S86" s="92"/>
      <c r="T86" s="92"/>
    </row>
    <row r="87" spans="3:20" x14ac:dyDescent="0.2">
      <c r="C87" s="120" t="s">
        <v>259</v>
      </c>
      <c r="D87" s="121"/>
      <c r="E87" s="121"/>
      <c r="F87" s="121"/>
      <c r="G87" s="122"/>
      <c r="H87" s="123"/>
      <c r="I87" s="124"/>
      <c r="J87" s="125">
        <f>+J85+J81+J47</f>
        <v>2271817702.6799998</v>
      </c>
      <c r="K87" s="125">
        <f>+K85+K81+K47</f>
        <v>2494549255.9499998</v>
      </c>
      <c r="L87" s="108"/>
      <c r="M87" s="126"/>
      <c r="N87" s="127"/>
      <c r="O87" s="92"/>
      <c r="P87" s="117"/>
      <c r="Q87" s="92"/>
      <c r="R87" s="92"/>
      <c r="S87" s="92"/>
      <c r="T87" s="92"/>
    </row>
    <row r="88" spans="3:20" ht="6" customHeight="1" x14ac:dyDescent="0.2">
      <c r="C88" s="128"/>
      <c r="D88" s="129"/>
      <c r="E88" s="129"/>
      <c r="F88" s="129"/>
      <c r="G88" s="130"/>
      <c r="H88" s="128"/>
      <c r="I88" s="131"/>
      <c r="J88" s="132"/>
      <c r="K88" s="133"/>
      <c r="M88" s="92"/>
      <c r="N88" s="92"/>
      <c r="O88" s="92"/>
      <c r="P88" s="117"/>
      <c r="Q88" s="92"/>
      <c r="R88" s="92"/>
      <c r="S88" s="92"/>
      <c r="T88" s="92"/>
    </row>
    <row r="89" spans="3:20" x14ac:dyDescent="0.2">
      <c r="K89" s="108"/>
      <c r="M89" s="92"/>
      <c r="N89" s="92"/>
      <c r="O89" s="92"/>
      <c r="P89" s="117"/>
      <c r="Q89" s="92"/>
      <c r="R89" s="92"/>
      <c r="S89" s="92"/>
      <c r="T89" s="92"/>
    </row>
    <row r="90" spans="3:20" x14ac:dyDescent="0.2">
      <c r="M90" s="92"/>
      <c r="N90" s="92"/>
      <c r="O90" s="92"/>
      <c r="P90" s="117"/>
      <c r="Q90" s="92"/>
      <c r="R90" s="92"/>
      <c r="S90" s="92"/>
      <c r="T90" s="92"/>
    </row>
    <row r="91" spans="3:20" hidden="1" x14ac:dyDescent="0.2">
      <c r="M91" s="92"/>
      <c r="N91" s="92"/>
      <c r="O91" s="92"/>
      <c r="P91" s="117"/>
      <c r="Q91" s="92"/>
      <c r="R91" s="111"/>
      <c r="S91" s="92"/>
      <c r="T91" s="92"/>
    </row>
    <row r="92" spans="3:20" hidden="1" x14ac:dyDescent="0.2">
      <c r="M92" s="92"/>
      <c r="N92" s="92"/>
      <c r="O92" s="92"/>
      <c r="P92" s="92"/>
      <c r="Q92" s="92"/>
      <c r="R92" s="92"/>
      <c r="S92" s="92"/>
      <c r="T92" s="92"/>
    </row>
    <row r="93" spans="3:20" hidden="1" x14ac:dyDescent="0.2">
      <c r="K93" s="160">
        <v>2494549255.9499998</v>
      </c>
      <c r="L93" s="161" t="s">
        <v>283</v>
      </c>
      <c r="M93" s="92"/>
      <c r="N93" s="92"/>
      <c r="O93" s="92"/>
      <c r="P93" s="92"/>
      <c r="Q93" s="117"/>
      <c r="R93" s="92"/>
      <c r="S93" s="92"/>
      <c r="T93" s="92"/>
    </row>
    <row r="94" spans="3:20" hidden="1" x14ac:dyDescent="0.2">
      <c r="M94" s="92"/>
      <c r="N94" s="92"/>
      <c r="O94" s="92"/>
      <c r="P94" s="92"/>
      <c r="Q94" s="92"/>
      <c r="R94" s="92"/>
      <c r="S94" s="92"/>
      <c r="T94" s="92"/>
    </row>
    <row r="95" spans="3:20" hidden="1" x14ac:dyDescent="0.2">
      <c r="M95" s="92"/>
      <c r="N95" s="92"/>
      <c r="O95" s="92"/>
      <c r="P95" s="117"/>
      <c r="Q95" s="117"/>
      <c r="R95" s="92"/>
      <c r="S95" s="92"/>
      <c r="T95" s="92"/>
    </row>
    <row r="96" spans="3:20" x14ac:dyDescent="0.2">
      <c r="M96" s="92"/>
      <c r="N96" s="92"/>
      <c r="O96" s="92"/>
      <c r="P96" s="117"/>
      <c r="Q96" s="117"/>
      <c r="R96" s="92"/>
      <c r="S96" s="92"/>
      <c r="T96" s="92"/>
    </row>
    <row r="97" spans="13:20" x14ac:dyDescent="0.2">
      <c r="M97" s="92"/>
      <c r="N97" s="92"/>
      <c r="O97" s="92"/>
      <c r="P97" s="117"/>
      <c r="Q97" s="117"/>
      <c r="R97" s="92"/>
      <c r="S97" s="92"/>
      <c r="T97" s="92"/>
    </row>
    <row r="98" spans="13:20" x14ac:dyDescent="0.2">
      <c r="M98" s="92"/>
      <c r="N98" s="92"/>
      <c r="O98" s="92"/>
      <c r="P98" s="117"/>
      <c r="Q98" s="134"/>
      <c r="R98" s="92"/>
      <c r="S98" s="92"/>
      <c r="T98" s="92"/>
    </row>
    <row r="99" spans="13:20" x14ac:dyDescent="0.2">
      <c r="M99" s="92"/>
      <c r="N99" s="92"/>
      <c r="O99" s="92"/>
      <c r="P99" s="117"/>
      <c r="Q99" s="117"/>
      <c r="R99" s="92"/>
      <c r="S99" s="92"/>
      <c r="T99" s="92"/>
    </row>
  </sheetData>
  <mergeCells count="9">
    <mergeCell ref="C1:K1"/>
    <mergeCell ref="C2:K2"/>
    <mergeCell ref="C3:K3"/>
    <mergeCell ref="C4:K4"/>
    <mergeCell ref="C6:G8"/>
    <mergeCell ref="H6:H8"/>
    <mergeCell ref="I6:I8"/>
    <mergeCell ref="J6:J8"/>
    <mergeCell ref="K6:K8"/>
  </mergeCells>
  <printOptions horizontalCentered="1"/>
  <pageMargins left="0.11811023622047245" right="0.11811023622047245" top="0.55118110236220474" bottom="0.15748031496062992" header="0.31496062992125984" footer="0.31496062992125984"/>
  <pageSetup scale="56" orientation="portrait"/>
  <ignoredErrors>
    <ignoredError sqref="J47:K47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O85"/>
  <sheetViews>
    <sheetView showGridLines="0" topLeftCell="B1" workbookViewId="0">
      <selection activeCell="C15" sqref="C15:D15"/>
    </sheetView>
  </sheetViews>
  <sheetFormatPr baseColWidth="10" defaultColWidth="12.42578125" defaultRowHeight="12" zeroHeight="1" x14ac:dyDescent="0.2"/>
  <cols>
    <col min="1" max="1" width="13.85546875" style="78" hidden="1" customWidth="1"/>
    <col min="2" max="2" width="1.7109375" style="1" customWidth="1"/>
    <col min="3" max="3" width="11.42578125" style="1" customWidth="1"/>
    <col min="4" max="4" width="40" style="1" customWidth="1"/>
    <col min="5" max="6" width="16.85546875" style="1" customWidth="1"/>
    <col min="7" max="7" width="2.85546875" style="1" customWidth="1"/>
    <col min="8" max="8" width="11.42578125" style="1" customWidth="1"/>
    <col min="9" max="9" width="30.7109375" style="1" customWidth="1"/>
    <col min="10" max="10" width="19" style="1" customWidth="1"/>
    <col min="11" max="11" width="18.140625" style="1" customWidth="1"/>
    <col min="12" max="12" width="1.85546875" style="1" customWidth="1"/>
    <col min="13" max="13" width="12.42578125" style="1" customWidth="1"/>
    <col min="14" max="14" width="13.85546875" style="78" hidden="1" customWidth="1"/>
    <col min="15" max="15" width="12.42578125" style="1" customWidth="1"/>
    <col min="16" max="16383" width="12.42578125" style="1"/>
    <col min="16384" max="16384" width="11.42578125" style="1" customWidth="1"/>
  </cols>
  <sheetData>
    <row r="1" spans="1:14" x14ac:dyDescent="0.2"/>
    <row r="2" spans="1:14" s="2" customFormat="1" ht="20.25" customHeight="1" x14ac:dyDescent="0.2">
      <c r="A2" s="78"/>
      <c r="C2" s="495" t="s">
        <v>38</v>
      </c>
      <c r="D2" s="496"/>
      <c r="E2" s="496"/>
      <c r="F2" s="496"/>
      <c r="G2" s="496"/>
      <c r="H2" s="496"/>
      <c r="I2" s="496"/>
      <c r="J2" s="496"/>
      <c r="K2" s="497"/>
      <c r="L2" s="1"/>
      <c r="N2" s="78"/>
    </row>
    <row r="3" spans="1:14" s="2" customFormat="1" ht="20.25" customHeight="1" x14ac:dyDescent="0.2">
      <c r="A3" s="78"/>
      <c r="C3" s="498" t="s">
        <v>39</v>
      </c>
      <c r="D3" s="369"/>
      <c r="E3" s="369"/>
      <c r="F3" s="369"/>
      <c r="G3" s="369"/>
      <c r="H3" s="369"/>
      <c r="I3" s="369"/>
      <c r="J3" s="369"/>
      <c r="K3" s="499"/>
      <c r="L3" s="1"/>
      <c r="N3" s="78"/>
    </row>
    <row r="4" spans="1:14" s="2" customFormat="1" ht="20.25" customHeight="1" x14ac:dyDescent="0.2">
      <c r="A4" s="78"/>
      <c r="C4" s="500" t="s">
        <v>282</v>
      </c>
      <c r="D4" s="501"/>
      <c r="E4" s="501"/>
      <c r="F4" s="501"/>
      <c r="G4" s="501"/>
      <c r="H4" s="501"/>
      <c r="I4" s="501"/>
      <c r="J4" s="501"/>
      <c r="K4" s="502"/>
      <c r="L4" s="1"/>
      <c r="N4" s="78"/>
    </row>
    <row r="5" spans="1:14" s="7" customFormat="1" ht="5.45" customHeight="1" x14ac:dyDescent="0.2">
      <c r="A5" s="78"/>
      <c r="C5" s="3"/>
      <c r="D5" s="4"/>
      <c r="E5" s="4"/>
      <c r="F5" s="4"/>
      <c r="G5" s="5"/>
      <c r="H5" s="4"/>
      <c r="I5" s="4"/>
      <c r="J5" s="4"/>
      <c r="K5" s="6"/>
      <c r="L5" s="1"/>
      <c r="N5" s="78"/>
    </row>
    <row r="6" spans="1:14" s="7" customFormat="1" ht="24" x14ac:dyDescent="0.2">
      <c r="A6" s="78"/>
      <c r="C6" s="494" t="s">
        <v>40</v>
      </c>
      <c r="D6" s="362"/>
      <c r="E6" s="151" t="s">
        <v>281</v>
      </c>
      <c r="F6" s="151" t="s">
        <v>280</v>
      </c>
      <c r="G6" s="9"/>
      <c r="H6" s="362" t="s">
        <v>10</v>
      </c>
      <c r="I6" s="362"/>
      <c r="J6" s="151" t="s">
        <v>281</v>
      </c>
      <c r="K6" s="152" t="s">
        <v>280</v>
      </c>
      <c r="L6" s="1"/>
      <c r="N6" s="78"/>
    </row>
    <row r="7" spans="1:14" s="7" customFormat="1" ht="4.3499999999999996" customHeight="1" x14ac:dyDescent="0.2">
      <c r="A7" s="78"/>
      <c r="C7" s="10"/>
      <c r="D7" s="11"/>
      <c r="E7" s="12"/>
      <c r="F7" s="12"/>
      <c r="G7" s="9"/>
      <c r="H7" s="13"/>
      <c r="I7" s="11"/>
      <c r="K7" s="14"/>
      <c r="N7" s="78"/>
    </row>
    <row r="8" spans="1:14" s="7" customFormat="1" x14ac:dyDescent="0.2">
      <c r="A8" s="78"/>
      <c r="C8" s="494" t="s">
        <v>41</v>
      </c>
      <c r="D8" s="362"/>
      <c r="E8" s="12"/>
      <c r="F8" s="12"/>
      <c r="G8" s="9"/>
      <c r="H8" s="362" t="s">
        <v>42</v>
      </c>
      <c r="I8" s="362"/>
      <c r="J8" s="15"/>
      <c r="K8" s="16"/>
      <c r="L8" s="89"/>
      <c r="N8" s="78"/>
    </row>
    <row r="9" spans="1:14" s="7" customFormat="1" ht="5.45" customHeight="1" x14ac:dyDescent="0.2">
      <c r="A9" s="78"/>
      <c r="C9" s="17"/>
      <c r="D9" s="18"/>
      <c r="E9" s="12"/>
      <c r="F9" s="12"/>
      <c r="G9" s="9"/>
      <c r="H9" s="19"/>
      <c r="I9" s="18"/>
      <c r="J9" s="12"/>
      <c r="K9" s="20"/>
      <c r="L9" s="12"/>
      <c r="N9" s="78"/>
    </row>
    <row r="10" spans="1:14" s="7" customFormat="1" ht="13.35" customHeight="1" x14ac:dyDescent="0.2">
      <c r="A10" s="78" t="s">
        <v>1</v>
      </c>
      <c r="C10" s="503" t="s">
        <v>43</v>
      </c>
      <c r="D10" s="363"/>
      <c r="E10" s="21" t="e">
        <f>VLOOKUP(A10,#REF!,6,FALSE)</f>
        <v>#REF!</v>
      </c>
      <c r="F10" s="153">
        <v>672348096.17999995</v>
      </c>
      <c r="G10" s="9"/>
      <c r="H10" s="363" t="s">
        <v>44</v>
      </c>
      <c r="I10" s="363"/>
      <c r="J10" s="21" t="e">
        <f>VLOOKUP(N10,#REF!,6,FALSE)</f>
        <v>#REF!</v>
      </c>
      <c r="K10" s="155">
        <v>448149459.42000008</v>
      </c>
      <c r="L10" s="21"/>
      <c r="N10" s="78" t="s">
        <v>11</v>
      </c>
    </row>
    <row r="11" spans="1:14" s="7" customFormat="1" ht="13.35" customHeight="1" x14ac:dyDescent="0.2">
      <c r="A11" s="78" t="s">
        <v>2</v>
      </c>
      <c r="C11" s="503" t="s">
        <v>45</v>
      </c>
      <c r="D11" s="363"/>
      <c r="E11" s="21" t="e">
        <f>VLOOKUP(A11,#REF!,6,FALSE)</f>
        <v>#REF!</v>
      </c>
      <c r="F11" s="153">
        <v>22628435.940000027</v>
      </c>
      <c r="G11" s="9"/>
      <c r="H11" s="363" t="s">
        <v>46</v>
      </c>
      <c r="I11" s="363"/>
      <c r="J11" s="21" t="e">
        <f>VLOOKUP(N11,#REF!,6,FALSE)</f>
        <v>#REF!</v>
      </c>
      <c r="K11" s="155">
        <v>0</v>
      </c>
      <c r="L11" s="21"/>
      <c r="N11" s="78" t="s">
        <v>103</v>
      </c>
    </row>
    <row r="12" spans="1:14" s="7" customFormat="1" ht="13.35" customHeight="1" x14ac:dyDescent="0.2">
      <c r="A12" s="78" t="s">
        <v>3</v>
      </c>
      <c r="C12" s="503" t="s">
        <v>47</v>
      </c>
      <c r="D12" s="363"/>
      <c r="E12" s="21" t="e">
        <f>VLOOKUP(A12,#REF!,6,FALSE)</f>
        <v>#REF!</v>
      </c>
      <c r="F12" s="153">
        <v>130551078.52</v>
      </c>
      <c r="G12" s="9"/>
      <c r="H12" s="363" t="s">
        <v>48</v>
      </c>
      <c r="I12" s="363"/>
      <c r="J12" s="21" t="e">
        <f>VLOOKUP(N12,#REF!,6,FALSE)</f>
        <v>#REF!</v>
      </c>
      <c r="K12" s="155">
        <v>193722491.69999999</v>
      </c>
      <c r="L12" s="21"/>
      <c r="N12" s="78" t="s">
        <v>12</v>
      </c>
    </row>
    <row r="13" spans="1:14" s="7" customFormat="1" ht="13.35" customHeight="1" x14ac:dyDescent="0.2">
      <c r="A13" s="78" t="s">
        <v>96</v>
      </c>
      <c r="C13" s="503" t="s">
        <v>49</v>
      </c>
      <c r="D13" s="363"/>
      <c r="E13" s="21" t="e">
        <f>VLOOKUP(A13,#REF!,6,FALSE)</f>
        <v>#REF!</v>
      </c>
      <c r="F13" s="153">
        <v>0</v>
      </c>
      <c r="G13" s="9"/>
      <c r="H13" s="363" t="s">
        <v>50</v>
      </c>
      <c r="I13" s="363"/>
      <c r="J13" s="21" t="e">
        <f>VLOOKUP(N13,#REF!,6,FALSE)</f>
        <v>#REF!</v>
      </c>
      <c r="K13" s="155">
        <v>0</v>
      </c>
      <c r="L13" s="21"/>
      <c r="N13" s="78" t="s">
        <v>104</v>
      </c>
    </row>
    <row r="14" spans="1:14" s="7" customFormat="1" ht="13.35" customHeight="1" x14ac:dyDescent="0.2">
      <c r="A14" s="78" t="s">
        <v>97</v>
      </c>
      <c r="C14" s="503" t="s">
        <v>51</v>
      </c>
      <c r="D14" s="363"/>
      <c r="E14" s="21" t="e">
        <f>VLOOKUP(A14,#REF!,6,FALSE)</f>
        <v>#REF!</v>
      </c>
      <c r="F14" s="153">
        <v>0</v>
      </c>
      <c r="G14" s="9"/>
      <c r="H14" s="363" t="s">
        <v>52</v>
      </c>
      <c r="I14" s="363"/>
      <c r="J14" s="21" t="e">
        <f>VLOOKUP(N14,#REF!,6,FALSE)</f>
        <v>#REF!</v>
      </c>
      <c r="K14" s="155">
        <v>0</v>
      </c>
      <c r="L14" s="21"/>
      <c r="N14" s="78" t="s">
        <v>105</v>
      </c>
    </row>
    <row r="15" spans="1:14" s="7" customFormat="1" ht="23.1" customHeight="1" x14ac:dyDescent="0.2">
      <c r="A15" s="78" t="s">
        <v>98</v>
      </c>
      <c r="C15" s="504" t="s">
        <v>53</v>
      </c>
      <c r="D15" s="376"/>
      <c r="E15" s="21" t="e">
        <f>VLOOKUP(A15,#REF!,6,FALSE)</f>
        <v>#REF!</v>
      </c>
      <c r="F15" s="154">
        <v>0</v>
      </c>
      <c r="G15" s="9"/>
      <c r="H15" s="363" t="s">
        <v>54</v>
      </c>
      <c r="I15" s="363"/>
      <c r="J15" s="21" t="e">
        <f>VLOOKUP(N15,#REF!,6,FALSE)</f>
        <v>#REF!</v>
      </c>
      <c r="K15" s="156">
        <v>1037617.14</v>
      </c>
      <c r="L15" s="21"/>
      <c r="N15" s="78" t="s">
        <v>13</v>
      </c>
    </row>
    <row r="16" spans="1:14" s="7" customFormat="1" ht="13.35" customHeight="1" x14ac:dyDescent="0.2">
      <c r="A16" s="78" t="s">
        <v>99</v>
      </c>
      <c r="C16" s="503" t="s">
        <v>55</v>
      </c>
      <c r="D16" s="363"/>
      <c r="E16" s="21" t="e">
        <f>VLOOKUP(A16,#REF!,6,FALSE)</f>
        <v>#REF!</v>
      </c>
      <c r="F16" s="153">
        <v>0</v>
      </c>
      <c r="G16" s="9"/>
      <c r="H16" s="363" t="s">
        <v>56</v>
      </c>
      <c r="I16" s="363"/>
      <c r="J16" s="21" t="e">
        <f>VLOOKUP(N16,#REF!,6,FALSE)</f>
        <v>#REF!</v>
      </c>
      <c r="K16" s="155">
        <v>0</v>
      </c>
      <c r="L16" s="21"/>
      <c r="N16" s="78" t="s">
        <v>106</v>
      </c>
    </row>
    <row r="17" spans="1:15" s="7" customFormat="1" x14ac:dyDescent="0.2">
      <c r="A17" s="78"/>
      <c r="C17" s="23"/>
      <c r="D17" s="84"/>
      <c r="E17" s="24"/>
      <c r="F17" s="24"/>
      <c r="G17" s="9"/>
      <c r="H17" s="363" t="s">
        <v>57</v>
      </c>
      <c r="I17" s="363"/>
      <c r="J17" s="21" t="e">
        <f>VLOOKUP(N17,#REF!,6,FALSE)</f>
        <v>#REF!</v>
      </c>
      <c r="K17" s="157">
        <v>512201.55</v>
      </c>
      <c r="L17" s="21"/>
      <c r="N17" s="78" t="s">
        <v>14</v>
      </c>
    </row>
    <row r="18" spans="1:15" s="7" customFormat="1" x14ac:dyDescent="0.2">
      <c r="A18" s="78"/>
      <c r="C18" s="494" t="s">
        <v>58</v>
      </c>
      <c r="D18" s="362"/>
      <c r="E18" s="15" t="e">
        <f>SUM(E10:E17)</f>
        <v>#REF!</v>
      </c>
      <c r="F18" s="15">
        <f>SUM(F10:F17)</f>
        <v>825527610.63999999</v>
      </c>
      <c r="G18" s="25"/>
      <c r="H18" s="362" t="s">
        <v>59</v>
      </c>
      <c r="I18" s="362"/>
      <c r="J18" s="15" t="e">
        <f>SUM(J10:J17)</f>
        <v>#REF!</v>
      </c>
      <c r="K18" s="26">
        <f>SUM(K10:K17)</f>
        <v>643421769.81000006</v>
      </c>
      <c r="L18" s="15"/>
      <c r="N18" s="78"/>
    </row>
    <row r="19" spans="1:15" s="7" customFormat="1" x14ac:dyDescent="0.2">
      <c r="A19" s="78"/>
      <c r="C19" s="10"/>
      <c r="D19" s="85"/>
      <c r="E19" s="27"/>
      <c r="F19" s="27"/>
      <c r="G19" s="25"/>
      <c r="K19" s="14"/>
      <c r="N19" s="78"/>
    </row>
    <row r="20" spans="1:15" s="7" customFormat="1" x14ac:dyDescent="0.2">
      <c r="A20" s="78"/>
      <c r="C20" s="494" t="s">
        <v>60</v>
      </c>
      <c r="D20" s="362"/>
      <c r="E20" s="28"/>
      <c r="F20" s="28"/>
      <c r="G20" s="9"/>
      <c r="H20" s="362" t="s">
        <v>61</v>
      </c>
      <c r="I20" s="362"/>
      <c r="J20" s="28"/>
      <c r="K20" s="29"/>
      <c r="L20" s="28"/>
      <c r="N20" s="78"/>
    </row>
    <row r="21" spans="1:15" s="7" customFormat="1" ht="2.4500000000000002" customHeight="1" x14ac:dyDescent="0.2">
      <c r="A21" s="78"/>
      <c r="C21" s="23"/>
      <c r="D21" s="30"/>
      <c r="E21" s="24"/>
      <c r="F21" s="24"/>
      <c r="G21" s="9"/>
      <c r="H21" s="30"/>
      <c r="I21" s="84"/>
      <c r="J21" s="24"/>
      <c r="K21" s="31"/>
      <c r="L21" s="24"/>
      <c r="N21" s="78"/>
    </row>
    <row r="22" spans="1:15" s="7" customFormat="1" ht="15" x14ac:dyDescent="0.25">
      <c r="A22" s="78" t="s">
        <v>4</v>
      </c>
      <c r="C22" s="504" t="s">
        <v>62</v>
      </c>
      <c r="D22" s="376"/>
      <c r="E22" s="21" t="e">
        <f>VLOOKUP(A22,#REF!,6,FALSE)</f>
        <v>#REF!</v>
      </c>
      <c r="F22" s="153">
        <v>133577475.06</v>
      </c>
      <c r="G22" s="9"/>
      <c r="H22" s="363" t="s">
        <v>63</v>
      </c>
      <c r="I22" s="363"/>
      <c r="J22" s="21" t="e">
        <f>VLOOKUP(N22,#REF!,6,FALSE)</f>
        <v>#REF!</v>
      </c>
      <c r="K22" s="155">
        <v>0</v>
      </c>
      <c r="L22" s="21"/>
      <c r="N22" s="78" t="s">
        <v>107</v>
      </c>
      <c r="O22"/>
    </row>
    <row r="23" spans="1:15" s="7" customFormat="1" ht="15" x14ac:dyDescent="0.25">
      <c r="A23" s="78" t="s">
        <v>100</v>
      </c>
      <c r="C23" s="504" t="s">
        <v>64</v>
      </c>
      <c r="D23" s="376"/>
      <c r="E23" s="21" t="e">
        <f>VLOOKUP(A23,#REF!,6,FALSE)</f>
        <v>#REF!</v>
      </c>
      <c r="F23" s="153">
        <v>0</v>
      </c>
      <c r="G23" s="9"/>
      <c r="H23" s="363" t="s">
        <v>65</v>
      </c>
      <c r="I23" s="363"/>
      <c r="J23" s="21" t="e">
        <f>VLOOKUP(N23,#REF!,6,FALSE)</f>
        <v>#REF!</v>
      </c>
      <c r="K23" s="155">
        <v>0</v>
      </c>
      <c r="L23" s="21"/>
      <c r="N23" s="78" t="s">
        <v>108</v>
      </c>
      <c r="O23"/>
    </row>
    <row r="24" spans="1:15" s="7" customFormat="1" ht="15" x14ac:dyDescent="0.25">
      <c r="A24" s="78" t="s">
        <v>5</v>
      </c>
      <c r="C24" s="504" t="s">
        <v>66</v>
      </c>
      <c r="D24" s="376"/>
      <c r="E24" s="21" t="e">
        <f>VLOOKUP(A24,#REF!,6,FALSE)</f>
        <v>#REF!</v>
      </c>
      <c r="F24" s="153">
        <v>11833084954.459999</v>
      </c>
      <c r="G24" s="9"/>
      <c r="H24" s="376" t="s">
        <v>67</v>
      </c>
      <c r="I24" s="376"/>
      <c r="J24" s="21" t="e">
        <f>VLOOKUP(N24,#REF!,6,FALSE)</f>
        <v>#REF!</v>
      </c>
      <c r="K24" s="155">
        <v>1613343251.6800001</v>
      </c>
      <c r="L24" s="21"/>
      <c r="N24" s="78" t="s">
        <v>15</v>
      </c>
      <c r="O24"/>
    </row>
    <row r="25" spans="1:15" s="7" customFormat="1" ht="15" x14ac:dyDescent="0.25">
      <c r="A25" s="78" t="s">
        <v>6</v>
      </c>
      <c r="C25" s="504" t="s">
        <v>68</v>
      </c>
      <c r="D25" s="376"/>
      <c r="E25" s="21" t="e">
        <f>VLOOKUP(A25,#REF!,6,FALSE)</f>
        <v>#REF!</v>
      </c>
      <c r="F25" s="153">
        <v>491714441.04000002</v>
      </c>
      <c r="G25" s="9"/>
      <c r="H25" s="363" t="s">
        <v>69</v>
      </c>
      <c r="I25" s="363"/>
      <c r="J25" s="21" t="e">
        <f>VLOOKUP(N25,#REF!,6,FALSE)</f>
        <v>#REF!</v>
      </c>
      <c r="K25" s="155">
        <v>0</v>
      </c>
      <c r="L25" s="21"/>
      <c r="N25" s="78" t="s">
        <v>109</v>
      </c>
      <c r="O25"/>
    </row>
    <row r="26" spans="1:15" s="7" customFormat="1" x14ac:dyDescent="0.2">
      <c r="A26" s="78" t="s">
        <v>7</v>
      </c>
      <c r="C26" s="504" t="s">
        <v>70</v>
      </c>
      <c r="D26" s="376"/>
      <c r="E26" s="21" t="e">
        <f>VLOOKUP(A26,#REF!,6,FALSE)</f>
        <v>#REF!</v>
      </c>
      <c r="F26" s="153">
        <v>24406946.079999998</v>
      </c>
      <c r="G26" s="9"/>
      <c r="H26" s="363" t="s">
        <v>71</v>
      </c>
      <c r="I26" s="363"/>
      <c r="J26" s="21" t="e">
        <f>VLOOKUP(N26,#REF!,6,FALSE)</f>
        <v>#REF!</v>
      </c>
      <c r="K26" s="155">
        <v>15259708.6</v>
      </c>
      <c r="L26" s="21"/>
      <c r="N26" s="78" t="s">
        <v>16</v>
      </c>
    </row>
    <row r="27" spans="1:15" s="7" customFormat="1" x14ac:dyDescent="0.2">
      <c r="A27" s="78" t="s">
        <v>8</v>
      </c>
      <c r="C27" s="504" t="s">
        <v>72</v>
      </c>
      <c r="D27" s="376"/>
      <c r="E27" s="21" t="e">
        <f>VLOOKUP(A27,#REF!,6,FALSE)</f>
        <v>#REF!</v>
      </c>
      <c r="F27" s="153">
        <v>-337801736.31</v>
      </c>
      <c r="G27" s="9"/>
      <c r="H27" s="363" t="s">
        <v>73</v>
      </c>
      <c r="I27" s="363"/>
      <c r="J27" s="21" t="e">
        <f>VLOOKUP(N27,#REF!,6,FALSE)</f>
        <v>#REF!</v>
      </c>
      <c r="K27" s="155">
        <v>0</v>
      </c>
      <c r="L27" s="21"/>
      <c r="N27" s="78" t="s">
        <v>110</v>
      </c>
    </row>
    <row r="28" spans="1:15" s="7" customFormat="1" x14ac:dyDescent="0.2">
      <c r="A28" s="78" t="s">
        <v>9</v>
      </c>
      <c r="C28" s="504" t="s">
        <v>74</v>
      </c>
      <c r="D28" s="376"/>
      <c r="E28" s="21" t="e">
        <f>VLOOKUP(A28,#REF!,6,FALSE)</f>
        <v>#REF!</v>
      </c>
      <c r="F28" s="153">
        <v>38751058.789999999</v>
      </c>
      <c r="G28" s="9"/>
      <c r="H28" s="362" t="s">
        <v>75</v>
      </c>
      <c r="I28" s="362"/>
      <c r="J28" s="15" t="e">
        <f>SUM(J22:J27)</f>
        <v>#REF!</v>
      </c>
      <c r="K28" s="26">
        <f>SUM(K22:K27)</f>
        <v>1628602960.28</v>
      </c>
      <c r="L28" s="15"/>
      <c r="N28" s="78"/>
    </row>
    <row r="29" spans="1:15" s="7" customFormat="1" x14ac:dyDescent="0.2">
      <c r="A29" s="78" t="s">
        <v>101</v>
      </c>
      <c r="C29" s="504" t="s">
        <v>76</v>
      </c>
      <c r="D29" s="376"/>
      <c r="E29" s="21" t="e">
        <f>VLOOKUP(A29,#REF!,6,FALSE)</f>
        <v>#REF!</v>
      </c>
      <c r="F29" s="153">
        <v>0</v>
      </c>
      <c r="G29" s="9"/>
      <c r="K29" s="14"/>
      <c r="N29" s="78"/>
    </row>
    <row r="30" spans="1:15" s="7" customFormat="1" x14ac:dyDescent="0.2">
      <c r="A30" s="78" t="s">
        <v>102</v>
      </c>
      <c r="C30" s="504" t="s">
        <v>77</v>
      </c>
      <c r="D30" s="376"/>
      <c r="E30" s="21" t="e">
        <f>VLOOKUP(A30,#REF!,6,FALSE)</f>
        <v>#REF!</v>
      </c>
      <c r="F30" s="153">
        <v>0</v>
      </c>
      <c r="G30" s="9"/>
      <c r="H30" s="362" t="s">
        <v>78</v>
      </c>
      <c r="I30" s="362"/>
      <c r="J30" s="15" t="e">
        <f>J18+J28</f>
        <v>#REF!</v>
      </c>
      <c r="K30" s="26">
        <f>K18+K28</f>
        <v>2272024730.0900002</v>
      </c>
      <c r="L30" s="15"/>
      <c r="N30" s="78"/>
    </row>
    <row r="31" spans="1:15" s="7" customFormat="1" x14ac:dyDescent="0.2">
      <c r="A31" s="78"/>
      <c r="C31" s="32"/>
      <c r="D31" s="86"/>
      <c r="E31" s="33"/>
      <c r="F31" s="33"/>
      <c r="G31" s="9"/>
      <c r="K31" s="14"/>
      <c r="N31" s="78"/>
    </row>
    <row r="32" spans="1:15" s="7" customFormat="1" x14ac:dyDescent="0.2">
      <c r="A32" s="78"/>
      <c r="C32" s="505" t="s">
        <v>79</v>
      </c>
      <c r="D32" s="378"/>
      <c r="E32" s="34" t="e">
        <f>SUM(E22:E31)</f>
        <v>#REF!</v>
      </c>
      <c r="F32" s="34">
        <f>SUM(F22:F31)</f>
        <v>12183733139.120001</v>
      </c>
      <c r="G32" s="25"/>
      <c r="H32" s="362" t="s">
        <v>17</v>
      </c>
      <c r="I32" s="362"/>
      <c r="J32" s="27"/>
      <c r="K32" s="35"/>
      <c r="L32" s="27"/>
      <c r="N32" s="78"/>
    </row>
    <row r="33" spans="1:14" s="7" customFormat="1" x14ac:dyDescent="0.2">
      <c r="A33" s="78"/>
      <c r="C33" s="32"/>
      <c r="D33" s="36"/>
      <c r="E33" s="33"/>
      <c r="F33" s="33"/>
      <c r="G33" s="9"/>
      <c r="H33" s="362" t="s">
        <v>80</v>
      </c>
      <c r="I33" s="362"/>
      <c r="J33" s="15" t="e">
        <f>SUM(J34:J36)</f>
        <v>#REF!</v>
      </c>
      <c r="K33" s="26" t="e">
        <f>SUM(K34:K36)</f>
        <v>#REF!</v>
      </c>
      <c r="L33" s="15"/>
      <c r="N33" s="78"/>
    </row>
    <row r="34" spans="1:14" s="7" customFormat="1" x14ac:dyDescent="0.2">
      <c r="A34" s="78"/>
      <c r="C34" s="505" t="s">
        <v>81</v>
      </c>
      <c r="D34" s="378"/>
      <c r="E34" s="34" t="e">
        <f>E18+E32</f>
        <v>#REF!</v>
      </c>
      <c r="F34" s="34">
        <f>F18+F32</f>
        <v>13009260749.76</v>
      </c>
      <c r="G34" s="9"/>
      <c r="H34" s="363" t="s">
        <v>82</v>
      </c>
      <c r="I34" s="363"/>
      <c r="J34" s="21" t="e">
        <f>VLOOKUP(N34,#REF!,6,FALSE)</f>
        <v>#REF!</v>
      </c>
      <c r="K34" s="22" t="e">
        <f>VLOOKUP(N34,#REF!,6,FALSE)</f>
        <v>#REF!</v>
      </c>
      <c r="L34" s="21"/>
      <c r="N34" s="78" t="s">
        <v>111</v>
      </c>
    </row>
    <row r="35" spans="1:14" s="7" customFormat="1" ht="12" customHeight="1" x14ac:dyDescent="0.2">
      <c r="A35" s="78"/>
      <c r="C35" s="23"/>
      <c r="D35" s="30"/>
      <c r="E35" s="24"/>
      <c r="F35" s="24"/>
      <c r="G35" s="9"/>
      <c r="H35" s="363" t="s">
        <v>83</v>
      </c>
      <c r="I35" s="363"/>
      <c r="J35" s="21" t="e">
        <f>VLOOKUP(N35,#REF!,6,FALSE)</f>
        <v>#REF!</v>
      </c>
      <c r="K35" s="22" t="e">
        <f>VLOOKUP(N35,#REF!,6,FALSE)</f>
        <v>#REF!</v>
      </c>
      <c r="L35" s="21"/>
      <c r="N35" s="78" t="s">
        <v>112</v>
      </c>
    </row>
    <row r="36" spans="1:14" s="7" customFormat="1" ht="10.35" customHeight="1" x14ac:dyDescent="0.2">
      <c r="A36" s="78"/>
      <c r="C36" s="23"/>
      <c r="D36" s="30"/>
      <c r="E36" s="37"/>
      <c r="F36" s="37"/>
      <c r="G36" s="9"/>
      <c r="H36" s="363" t="s">
        <v>84</v>
      </c>
      <c r="I36" s="363"/>
      <c r="J36" s="21" t="e">
        <f>VLOOKUP(N36,#REF!,6,FALSE)</f>
        <v>#REF!</v>
      </c>
      <c r="K36" s="22" t="e">
        <f>VLOOKUP(N36,#REF!,6,FALSE)</f>
        <v>#REF!</v>
      </c>
      <c r="L36" s="21"/>
      <c r="N36" s="78" t="s">
        <v>113</v>
      </c>
    </row>
    <row r="37" spans="1:14" s="7" customFormat="1" ht="4.3499999999999996" customHeight="1" x14ac:dyDescent="0.2">
      <c r="A37" s="78"/>
      <c r="C37" s="23"/>
      <c r="D37" s="30"/>
      <c r="E37" s="37"/>
      <c r="F37" s="37"/>
      <c r="G37" s="9"/>
      <c r="K37" s="14"/>
      <c r="N37" s="78"/>
    </row>
    <row r="38" spans="1:14" s="7" customFormat="1" ht="11.45" customHeight="1" x14ac:dyDescent="0.2">
      <c r="A38" s="78"/>
      <c r="C38" s="23"/>
      <c r="D38" s="38"/>
      <c r="E38" s="38"/>
      <c r="F38" s="37"/>
      <c r="G38" s="9"/>
      <c r="H38" s="362" t="s">
        <v>85</v>
      </c>
      <c r="I38" s="362"/>
      <c r="J38" s="15" t="e">
        <f>SUM(J39:J43)</f>
        <v>#REF!</v>
      </c>
      <c r="K38" s="26">
        <f>SUM(K39:K43)</f>
        <v>10737236019.669998</v>
      </c>
      <c r="L38" s="15"/>
      <c r="N38" s="78"/>
    </row>
    <row r="39" spans="1:14" s="7" customFormat="1" ht="11.45" customHeight="1" x14ac:dyDescent="0.2">
      <c r="A39" s="78"/>
      <c r="C39" s="23"/>
      <c r="D39" s="38"/>
      <c r="E39" s="38"/>
      <c r="F39" s="37"/>
      <c r="G39" s="9"/>
      <c r="H39" s="363" t="s">
        <v>86</v>
      </c>
      <c r="I39" s="363"/>
      <c r="J39" s="21" t="e">
        <f>VLOOKUP(N39,#REF!,6,FALSE)+Actividades!F66</f>
        <v>#REF!</v>
      </c>
      <c r="K39" s="158">
        <v>1176136132.98</v>
      </c>
      <c r="L39" s="21"/>
      <c r="N39" s="78" t="s">
        <v>18</v>
      </c>
    </row>
    <row r="40" spans="1:14" s="7" customFormat="1" x14ac:dyDescent="0.2">
      <c r="A40" s="78"/>
      <c r="C40" s="23"/>
      <c r="D40" s="38"/>
      <c r="E40" s="38"/>
      <c r="F40" s="37"/>
      <c r="G40" s="9"/>
      <c r="H40" s="363" t="s">
        <v>87</v>
      </c>
      <c r="I40" s="363"/>
      <c r="J40" s="21" t="e">
        <f>VLOOKUP(N40,#REF!,6,FALSE)</f>
        <v>#REF!</v>
      </c>
      <c r="K40" s="155">
        <v>9783391872.5599995</v>
      </c>
      <c r="L40" s="21"/>
      <c r="N40" s="78" t="s">
        <v>19</v>
      </c>
    </row>
    <row r="41" spans="1:14" s="7" customFormat="1" ht="12" customHeight="1" x14ac:dyDescent="0.2">
      <c r="A41" s="78"/>
      <c r="C41" s="23"/>
      <c r="D41" s="38"/>
      <c r="E41" s="38"/>
      <c r="F41" s="37"/>
      <c r="G41" s="9"/>
      <c r="H41" s="363" t="s">
        <v>88</v>
      </c>
      <c r="I41" s="363"/>
      <c r="J41" s="21" t="e">
        <f>VLOOKUP(N41,#REF!,6,FALSE)</f>
        <v>#REF!</v>
      </c>
      <c r="K41" s="155">
        <v>0</v>
      </c>
      <c r="L41" s="21"/>
      <c r="N41" s="78" t="s">
        <v>114</v>
      </c>
    </row>
    <row r="42" spans="1:14" s="7" customFormat="1" ht="12" customHeight="1" x14ac:dyDescent="0.2">
      <c r="A42" s="78"/>
      <c r="C42" s="23"/>
      <c r="D42" s="38"/>
      <c r="E42" s="38"/>
      <c r="F42" s="37"/>
      <c r="G42" s="9"/>
      <c r="H42" s="84" t="s">
        <v>89</v>
      </c>
      <c r="I42" s="84"/>
      <c r="J42" s="21" t="e">
        <f>VLOOKUP(N42,#REF!,6,FALSE)</f>
        <v>#REF!</v>
      </c>
      <c r="K42" s="155">
        <v>0</v>
      </c>
      <c r="L42" s="21"/>
      <c r="N42" s="78" t="s">
        <v>115</v>
      </c>
    </row>
    <row r="43" spans="1:14" s="7" customFormat="1" ht="11.45" customHeight="1" x14ac:dyDescent="0.2">
      <c r="A43" s="78"/>
      <c r="C43" s="23"/>
      <c r="D43" s="38"/>
      <c r="E43" s="38"/>
      <c r="F43" s="37"/>
      <c r="G43" s="9"/>
      <c r="H43" s="363" t="s">
        <v>90</v>
      </c>
      <c r="I43" s="363"/>
      <c r="J43" s="21" t="e">
        <f>VLOOKUP(N43,#REF!,6,FALSE)</f>
        <v>#REF!</v>
      </c>
      <c r="K43" s="158">
        <v>-222291985.87</v>
      </c>
      <c r="L43" s="21"/>
      <c r="N43" s="78" t="s">
        <v>20</v>
      </c>
    </row>
    <row r="44" spans="1:14" s="7" customFormat="1" ht="8.1" customHeight="1" x14ac:dyDescent="0.2">
      <c r="A44" s="78"/>
      <c r="C44" s="23"/>
      <c r="D44" s="30"/>
      <c r="E44" s="37"/>
      <c r="F44" s="37"/>
      <c r="G44" s="9"/>
      <c r="H44" s="30"/>
      <c r="I44" s="39"/>
      <c r="J44" s="24"/>
      <c r="K44" s="31"/>
      <c r="L44" s="24"/>
      <c r="N44" s="78"/>
    </row>
    <row r="45" spans="1:14" s="7" customFormat="1" ht="23.45" customHeight="1" x14ac:dyDescent="0.2">
      <c r="A45" s="78"/>
      <c r="C45" s="23"/>
      <c r="D45" s="30"/>
      <c r="E45" s="37"/>
      <c r="F45" s="37"/>
      <c r="G45" s="9"/>
      <c r="H45" s="362" t="s">
        <v>91</v>
      </c>
      <c r="I45" s="362"/>
      <c r="J45" s="15" t="e">
        <f>SUM(J47:J48)</f>
        <v>#REF!</v>
      </c>
      <c r="K45" s="26" t="e">
        <f>SUM(K47:K48)</f>
        <v>#REF!</v>
      </c>
      <c r="L45" s="15"/>
      <c r="N45" s="78"/>
    </row>
    <row r="46" spans="1:14" s="7" customFormat="1" ht="3.6" customHeight="1" x14ac:dyDescent="0.2">
      <c r="A46" s="78"/>
      <c r="C46" s="23"/>
      <c r="D46" s="30"/>
      <c r="E46" s="37"/>
      <c r="F46" s="37"/>
      <c r="G46" s="9"/>
      <c r="H46" s="30"/>
      <c r="I46" s="39"/>
      <c r="J46" s="24"/>
      <c r="K46" s="31"/>
      <c r="L46" s="24"/>
      <c r="N46" s="78"/>
    </row>
    <row r="47" spans="1:14" s="7" customFormat="1" ht="11.45" customHeight="1" x14ac:dyDescent="0.2">
      <c r="A47" s="78"/>
      <c r="C47" s="23"/>
      <c r="D47" s="30"/>
      <c r="E47" s="37"/>
      <c r="F47" s="37"/>
      <c r="G47" s="9"/>
      <c r="H47" s="363" t="s">
        <v>92</v>
      </c>
      <c r="I47" s="363"/>
      <c r="J47" s="21" t="e">
        <f>VLOOKUP(N47,#REF!,6,FALSE)</f>
        <v>#REF!</v>
      </c>
      <c r="K47" s="22" t="e">
        <f>VLOOKUP(N47,#REF!,6,FALSE)</f>
        <v>#REF!</v>
      </c>
      <c r="L47" s="21"/>
      <c r="N47" s="78" t="s">
        <v>116</v>
      </c>
    </row>
    <row r="48" spans="1:14" s="7" customFormat="1" ht="11.45" customHeight="1" x14ac:dyDescent="0.2">
      <c r="A48" s="78"/>
      <c r="C48" s="23"/>
      <c r="D48" s="30"/>
      <c r="E48" s="37"/>
      <c r="F48" s="37"/>
      <c r="G48" s="9"/>
      <c r="H48" s="363" t="s">
        <v>93</v>
      </c>
      <c r="I48" s="363"/>
      <c r="J48" s="21" t="e">
        <f>VLOOKUP(N48,#REF!,6,FALSE)</f>
        <v>#REF!</v>
      </c>
      <c r="K48" s="22" t="e">
        <f>VLOOKUP(N48,#REF!,6,FALSE)</f>
        <v>#REF!</v>
      </c>
      <c r="L48" s="21"/>
      <c r="N48" s="78" t="s">
        <v>117</v>
      </c>
    </row>
    <row r="49" spans="1:14" s="7" customFormat="1" ht="5.45" customHeight="1" x14ac:dyDescent="0.2">
      <c r="A49" s="78"/>
      <c r="C49" s="23"/>
      <c r="D49" s="30"/>
      <c r="E49" s="37"/>
      <c r="F49" s="37"/>
      <c r="G49" s="9"/>
      <c r="H49" s="30"/>
      <c r="I49" s="40"/>
      <c r="J49" s="24"/>
      <c r="K49" s="31"/>
      <c r="L49" s="24"/>
      <c r="N49" s="78"/>
    </row>
    <row r="50" spans="1:14" s="7" customFormat="1" ht="12" customHeight="1" x14ac:dyDescent="0.2">
      <c r="A50" s="78"/>
      <c r="C50" s="23"/>
      <c r="D50" s="30"/>
      <c r="E50" s="37"/>
      <c r="F50" s="37"/>
      <c r="G50" s="9"/>
      <c r="H50" s="362" t="s">
        <v>94</v>
      </c>
      <c r="I50" s="362"/>
      <c r="J50" s="15" t="e">
        <f>J33+J38+J45</f>
        <v>#REF!</v>
      </c>
      <c r="K50" s="26" t="e">
        <f>K33+K38+K45</f>
        <v>#REF!</v>
      </c>
      <c r="L50" s="15"/>
      <c r="N50" s="78"/>
    </row>
    <row r="51" spans="1:14" s="7" customFormat="1" ht="4.3499999999999996" customHeight="1" x14ac:dyDescent="0.2">
      <c r="A51" s="78"/>
      <c r="C51" s="23"/>
      <c r="D51" s="30"/>
      <c r="E51" s="37"/>
      <c r="F51" s="37"/>
      <c r="G51" s="9"/>
      <c r="H51" s="30"/>
      <c r="I51" s="39"/>
      <c r="J51" s="24"/>
      <c r="K51" s="31"/>
      <c r="L51" s="24"/>
      <c r="N51" s="78"/>
    </row>
    <row r="52" spans="1:14" s="7" customFormat="1" x14ac:dyDescent="0.2">
      <c r="A52" s="78"/>
      <c r="C52" s="23"/>
      <c r="D52" s="30"/>
      <c r="E52" s="37"/>
      <c r="F52" s="37"/>
      <c r="G52" s="9"/>
      <c r="H52" s="362" t="s">
        <v>95</v>
      </c>
      <c r="I52" s="362"/>
      <c r="J52" s="15" t="e">
        <f>J50+J30</f>
        <v>#REF!</v>
      </c>
      <c r="K52" s="26" t="e">
        <f>K50+K30</f>
        <v>#REF!</v>
      </c>
      <c r="L52" s="15"/>
      <c r="N52" s="78"/>
    </row>
    <row r="53" spans="1:14" s="7" customFormat="1" ht="4.3499999999999996" customHeight="1" x14ac:dyDescent="0.2">
      <c r="A53" s="78"/>
      <c r="C53" s="41"/>
      <c r="D53" s="42"/>
      <c r="E53" s="42"/>
      <c r="F53" s="42"/>
      <c r="G53" s="43"/>
      <c r="H53" s="42"/>
      <c r="I53" s="42"/>
      <c r="J53" s="42"/>
      <c r="K53" s="44"/>
      <c r="L53" s="90"/>
      <c r="N53" s="78"/>
    </row>
    <row r="54" spans="1:14" x14ac:dyDescent="0.2">
      <c r="C54" s="39"/>
      <c r="D54" s="45"/>
      <c r="E54" s="46"/>
      <c r="F54" s="46"/>
      <c r="G54" s="9"/>
      <c r="H54" s="47"/>
      <c r="I54" s="45"/>
      <c r="J54" s="46"/>
      <c r="K54" s="46"/>
      <c r="L54" s="46"/>
    </row>
    <row r="55" spans="1:14" x14ac:dyDescent="0.2">
      <c r="J55" s="48"/>
    </row>
    <row r="56" spans="1:14" hidden="1" x14ac:dyDescent="0.2">
      <c r="J56" s="48" t="e">
        <f>J52-E34</f>
        <v>#REF!</v>
      </c>
      <c r="K56" s="48" t="e">
        <f>K52-F34</f>
        <v>#REF!</v>
      </c>
      <c r="L56" s="48"/>
    </row>
    <row r="57" spans="1:14" hidden="1" x14ac:dyDescent="0.2">
      <c r="J57" s="49"/>
    </row>
    <row r="58" spans="1:14" hidden="1" x14ac:dyDescent="0.2"/>
    <row r="59" spans="1:14" hidden="1" x14ac:dyDescent="0.2"/>
    <row r="60" spans="1:14" x14ac:dyDescent="0.2"/>
    <row r="61" spans="1:14" x14ac:dyDescent="0.2"/>
    <row r="62" spans="1:14" x14ac:dyDescent="0.2"/>
    <row r="63" spans="1:14" x14ac:dyDescent="0.2"/>
    <row r="64" spans="1:14" x14ac:dyDescent="0.2"/>
    <row r="65" x14ac:dyDescent="0.2"/>
    <row r="66" x14ac:dyDescent="0.2"/>
    <row r="67" x14ac:dyDescent="0.2"/>
    <row r="68" x14ac:dyDescent="0.2"/>
    <row r="69" x14ac:dyDescent="0.2"/>
    <row r="70" x14ac:dyDescent="0.2"/>
    <row r="71" x14ac:dyDescent="0.2"/>
    <row r="72" x14ac:dyDescent="0.2"/>
    <row r="73" x14ac:dyDescent="0.2"/>
    <row r="74" x14ac:dyDescent="0.2"/>
    <row r="75" x14ac:dyDescent="0.2"/>
    <row r="76" x14ac:dyDescent="0.2"/>
    <row r="77" x14ac:dyDescent="0.2"/>
    <row r="78" x14ac:dyDescent="0.2"/>
    <row r="79" x14ac:dyDescent="0.2"/>
    <row r="80" x14ac:dyDescent="0.2"/>
    <row r="81" x14ac:dyDescent="0.2"/>
    <row r="82" x14ac:dyDescent="0.2"/>
    <row r="83" x14ac:dyDescent="0.2"/>
    <row r="84" x14ac:dyDescent="0.2"/>
    <row r="85" x14ac:dyDescent="0.2"/>
  </sheetData>
  <mergeCells count="60">
    <mergeCell ref="H48:I48"/>
    <mergeCell ref="H50:I50"/>
    <mergeCell ref="H52:I52"/>
    <mergeCell ref="H39:I39"/>
    <mergeCell ref="H40:I40"/>
    <mergeCell ref="H41:I41"/>
    <mergeCell ref="H43:I43"/>
    <mergeCell ref="H45:I45"/>
    <mergeCell ref="H47:I47"/>
    <mergeCell ref="H38:I38"/>
    <mergeCell ref="C28:D28"/>
    <mergeCell ref="H28:I28"/>
    <mergeCell ref="C29:D29"/>
    <mergeCell ref="C30:D30"/>
    <mergeCell ref="H30:I30"/>
    <mergeCell ref="C32:D32"/>
    <mergeCell ref="H32:I32"/>
    <mergeCell ref="H33:I33"/>
    <mergeCell ref="C34:D34"/>
    <mergeCell ref="H34:I34"/>
    <mergeCell ref="H35:I35"/>
    <mergeCell ref="H36:I36"/>
    <mergeCell ref="C25:D25"/>
    <mergeCell ref="H25:I25"/>
    <mergeCell ref="C26:D26"/>
    <mergeCell ref="H26:I26"/>
    <mergeCell ref="C27:D27"/>
    <mergeCell ref="H27:I27"/>
    <mergeCell ref="C22:D22"/>
    <mergeCell ref="H22:I22"/>
    <mergeCell ref="C23:D23"/>
    <mergeCell ref="H23:I23"/>
    <mergeCell ref="C24:D24"/>
    <mergeCell ref="H24:I24"/>
    <mergeCell ref="C20:D20"/>
    <mergeCell ref="H20:I20"/>
    <mergeCell ref="C13:D13"/>
    <mergeCell ref="H13:I13"/>
    <mergeCell ref="C14:D14"/>
    <mergeCell ref="H14:I14"/>
    <mergeCell ref="C15:D15"/>
    <mergeCell ref="H15:I15"/>
    <mergeCell ref="C16:D16"/>
    <mergeCell ref="H16:I16"/>
    <mergeCell ref="H17:I17"/>
    <mergeCell ref="C18:D18"/>
    <mergeCell ref="H18:I18"/>
    <mergeCell ref="C10:D10"/>
    <mergeCell ref="H10:I10"/>
    <mergeCell ref="C11:D11"/>
    <mergeCell ref="H11:I11"/>
    <mergeCell ref="C12:D12"/>
    <mergeCell ref="H12:I12"/>
    <mergeCell ref="C8:D8"/>
    <mergeCell ref="H8:I8"/>
    <mergeCell ref="C2:K2"/>
    <mergeCell ref="C3:K3"/>
    <mergeCell ref="C4:K4"/>
    <mergeCell ref="C6:D6"/>
    <mergeCell ref="H6:I6"/>
  </mergeCells>
  <pageMargins left="0.25" right="0.25" top="0.75" bottom="0.75" header="0.3" footer="0.3"/>
  <pageSetup scale="80" orientation="landscape"/>
  <ignoredErrors>
    <ignoredError sqref="E10:E34 J10:J50 K34:K38 K44:K48" unlockedFormula="1"/>
  </ignoredError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Inicio</vt:lpstr>
      <vt:lpstr>Situación Financiera</vt:lpstr>
      <vt:lpstr>Actividades</vt:lpstr>
      <vt:lpstr>Cambios</vt:lpstr>
      <vt:lpstr>Analitico Activo</vt:lpstr>
      <vt:lpstr>Flujo</vt:lpstr>
      <vt:lpstr>Variaciones</vt:lpstr>
      <vt:lpstr>Deuda Publica Mar 17 Acum</vt:lpstr>
      <vt:lpstr>SIT. FIN. MAR 2017 (TRIMESTRE)</vt:lpstr>
      <vt:lpstr>EDO. ACTIV. MAR 2017 (TRIMESTR)</vt:lpstr>
      <vt:lpstr>Actividades!Área_de_impresión</vt:lpstr>
      <vt:lpstr>'Analitico Activo'!Área_de_impresión</vt:lpstr>
      <vt:lpstr>Cambios!Área_de_impresión</vt:lpstr>
      <vt:lpstr>'Deuda Publica Mar 17 Acum'!Área_de_impresión</vt:lpstr>
      <vt:lpstr>'EDO. ACTIV. MAR 2017 (TRIMESTR)'!Área_de_impresión</vt:lpstr>
      <vt:lpstr>Flujo!Área_de_impresión</vt:lpstr>
      <vt:lpstr>'SIT. FIN. MAR 2017 (TRIMESTRE)'!Área_de_impresión</vt:lpstr>
      <vt:lpstr>'Situación Financiera'!Área_de_impresión</vt:lpstr>
      <vt:lpstr>Variaciones!Área_de_impresión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Hernandez Jimenez</dc:creator>
  <cp:lastModifiedBy>Luis Felipe Bernal Rodriguez</cp:lastModifiedBy>
  <cp:lastPrinted>2019-01-21T16:21:19Z</cp:lastPrinted>
  <dcterms:created xsi:type="dcterms:W3CDTF">2017-04-18T21:21:51Z</dcterms:created>
  <dcterms:modified xsi:type="dcterms:W3CDTF">2019-07-24T19:51:00Z</dcterms:modified>
</cp:coreProperties>
</file>